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435" yWindow="735" windowWidth="18765" windowHeight="9465"/>
  </bookViews>
  <sheets>
    <sheet name="Streamflow" sheetId="1" r:id="rId1"/>
    <sheet name="Gage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3" i="2" l="1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I3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C203" i="2" l="1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3" i="2"/>
  <c r="C4" i="2"/>
  <c r="Y81" i="1" l="1"/>
  <c r="X81" i="1"/>
  <c r="W81" i="1"/>
  <c r="Y80" i="1"/>
  <c r="X80" i="1"/>
  <c r="W80" i="1"/>
  <c r="Y79" i="1"/>
  <c r="X79" i="1"/>
  <c r="W79" i="1"/>
  <c r="Y78" i="1"/>
  <c r="X78" i="1"/>
  <c r="W78" i="1"/>
  <c r="Y77" i="1"/>
  <c r="X77" i="1"/>
  <c r="W77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70" i="1"/>
  <c r="X70" i="1"/>
  <c r="W70" i="1"/>
  <c r="Y69" i="1"/>
  <c r="X69" i="1"/>
  <c r="W69" i="1"/>
  <c r="Y68" i="1"/>
  <c r="X68" i="1"/>
  <c r="W68" i="1"/>
  <c r="Y67" i="1"/>
  <c r="X67" i="1"/>
  <c r="W67" i="1"/>
  <c r="Y66" i="1"/>
  <c r="X66" i="1"/>
  <c r="W66" i="1"/>
  <c r="Y65" i="1"/>
  <c r="X65" i="1"/>
  <c r="W65" i="1"/>
  <c r="Y64" i="1"/>
  <c r="X64" i="1"/>
  <c r="W64" i="1"/>
  <c r="Y63" i="1"/>
  <c r="X63" i="1"/>
  <c r="W63" i="1"/>
  <c r="Y62" i="1"/>
  <c r="X62" i="1"/>
  <c r="W62" i="1"/>
  <c r="Y61" i="1"/>
  <c r="X61" i="1"/>
  <c r="W61" i="1"/>
  <c r="Y60" i="1"/>
  <c r="X60" i="1"/>
  <c r="W60" i="1"/>
  <c r="Y59" i="1"/>
  <c r="X59" i="1"/>
  <c r="W59" i="1"/>
  <c r="Y58" i="1"/>
  <c r="X58" i="1"/>
  <c r="W58" i="1"/>
  <c r="Y57" i="1"/>
  <c r="X57" i="1"/>
  <c r="W57" i="1"/>
  <c r="Y56" i="1"/>
  <c r="X56" i="1"/>
  <c r="W56" i="1"/>
  <c r="Y55" i="1"/>
  <c r="X55" i="1"/>
  <c r="W55" i="1"/>
  <c r="Y54" i="1"/>
  <c r="X54" i="1"/>
  <c r="W54" i="1"/>
  <c r="Y53" i="1"/>
  <c r="X53" i="1"/>
  <c r="W53" i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47" i="1"/>
  <c r="X47" i="1"/>
  <c r="W47" i="1"/>
  <c r="Y46" i="1"/>
  <c r="X46" i="1"/>
  <c r="W46" i="1"/>
  <c r="Y45" i="1"/>
  <c r="X45" i="1"/>
  <c r="W45" i="1"/>
  <c r="Y44" i="1"/>
  <c r="X44" i="1"/>
  <c r="W44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8" i="1"/>
  <c r="X38" i="1"/>
  <c r="W38" i="1"/>
  <c r="Y37" i="1"/>
  <c r="X37" i="1"/>
  <c r="W37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Y28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Y3" i="1"/>
  <c r="X3" i="1"/>
  <c r="W3" i="1"/>
  <c r="Y2" i="1"/>
  <c r="X2" i="1"/>
  <c r="W2" i="1"/>
  <c r="U81" i="1"/>
  <c r="T81" i="1"/>
  <c r="S81" i="1"/>
  <c r="U80" i="1"/>
  <c r="T80" i="1"/>
  <c r="S80" i="1"/>
  <c r="U79" i="1"/>
  <c r="T79" i="1"/>
  <c r="S79" i="1"/>
  <c r="U78" i="1"/>
  <c r="T78" i="1"/>
  <c r="S78" i="1"/>
  <c r="U77" i="1"/>
  <c r="T77" i="1"/>
  <c r="S77" i="1"/>
  <c r="U76" i="1"/>
  <c r="T76" i="1"/>
  <c r="S76" i="1"/>
  <c r="U75" i="1"/>
  <c r="T75" i="1"/>
  <c r="S75" i="1"/>
  <c r="U74" i="1"/>
  <c r="T74" i="1"/>
  <c r="S74" i="1"/>
  <c r="U73" i="1"/>
  <c r="T73" i="1"/>
  <c r="S73" i="1"/>
  <c r="U72" i="1"/>
  <c r="T72" i="1"/>
  <c r="S72" i="1"/>
  <c r="U71" i="1"/>
  <c r="T71" i="1"/>
  <c r="S71" i="1"/>
  <c r="U70" i="1"/>
  <c r="T70" i="1"/>
  <c r="S70" i="1"/>
  <c r="U69" i="1"/>
  <c r="T69" i="1"/>
  <c r="S69" i="1"/>
  <c r="U68" i="1"/>
  <c r="T68" i="1"/>
  <c r="S68" i="1"/>
  <c r="U67" i="1"/>
  <c r="T67" i="1"/>
  <c r="S67" i="1"/>
  <c r="U66" i="1"/>
  <c r="T66" i="1"/>
  <c r="S66" i="1"/>
  <c r="U65" i="1"/>
  <c r="T65" i="1"/>
  <c r="S65" i="1"/>
  <c r="U64" i="1"/>
  <c r="T64" i="1"/>
  <c r="S64" i="1"/>
  <c r="U63" i="1"/>
  <c r="T63" i="1"/>
  <c r="S63" i="1"/>
  <c r="U62" i="1"/>
  <c r="T62" i="1"/>
  <c r="S62" i="1"/>
  <c r="U61" i="1"/>
  <c r="T61" i="1"/>
  <c r="S61" i="1"/>
  <c r="U60" i="1"/>
  <c r="T60" i="1"/>
  <c r="S60" i="1"/>
  <c r="U59" i="1"/>
  <c r="T59" i="1"/>
  <c r="S59" i="1"/>
  <c r="U58" i="1"/>
  <c r="T58" i="1"/>
  <c r="S58" i="1"/>
  <c r="U57" i="1"/>
  <c r="T57" i="1"/>
  <c r="S57" i="1"/>
  <c r="U56" i="1"/>
  <c r="T56" i="1"/>
  <c r="S56" i="1"/>
  <c r="U55" i="1"/>
  <c r="T55" i="1"/>
  <c r="S55" i="1"/>
  <c r="U54" i="1"/>
  <c r="T54" i="1"/>
  <c r="S54" i="1"/>
  <c r="U53" i="1"/>
  <c r="T53" i="1"/>
  <c r="S53" i="1"/>
  <c r="U52" i="1"/>
  <c r="T52" i="1"/>
  <c r="S52" i="1"/>
  <c r="U51" i="1"/>
  <c r="T51" i="1"/>
  <c r="S51" i="1"/>
  <c r="U50" i="1"/>
  <c r="T50" i="1"/>
  <c r="S50" i="1"/>
  <c r="U49" i="1"/>
  <c r="T49" i="1"/>
  <c r="S49" i="1"/>
  <c r="U48" i="1"/>
  <c r="T48" i="1"/>
  <c r="S48" i="1"/>
  <c r="U47" i="1"/>
  <c r="T47" i="1"/>
  <c r="S47" i="1"/>
  <c r="U46" i="1"/>
  <c r="T46" i="1"/>
  <c r="S46" i="1"/>
  <c r="U45" i="1"/>
  <c r="T45" i="1"/>
  <c r="S45" i="1"/>
  <c r="U44" i="1"/>
  <c r="T44" i="1"/>
  <c r="S44" i="1"/>
  <c r="U43" i="1"/>
  <c r="T43" i="1"/>
  <c r="S43" i="1"/>
  <c r="U42" i="1"/>
  <c r="T42" i="1"/>
  <c r="S42" i="1"/>
  <c r="U41" i="1"/>
  <c r="T41" i="1"/>
  <c r="S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U32" i="1"/>
  <c r="T32" i="1"/>
  <c r="S32" i="1"/>
  <c r="U31" i="1"/>
  <c r="T31" i="1"/>
  <c r="S31" i="1"/>
  <c r="U30" i="1"/>
  <c r="T30" i="1"/>
  <c r="S30" i="1"/>
  <c r="U29" i="1"/>
  <c r="T29" i="1"/>
  <c r="S29" i="1"/>
  <c r="U28" i="1"/>
  <c r="T28" i="1"/>
  <c r="S28" i="1"/>
  <c r="U27" i="1"/>
  <c r="T27" i="1"/>
  <c r="S27" i="1"/>
  <c r="U26" i="1"/>
  <c r="T26" i="1"/>
  <c r="S26" i="1"/>
  <c r="U25" i="1"/>
  <c r="T25" i="1"/>
  <c r="S25" i="1"/>
  <c r="U24" i="1"/>
  <c r="T24" i="1"/>
  <c r="S24" i="1"/>
  <c r="U23" i="1"/>
  <c r="T23" i="1"/>
  <c r="S23" i="1"/>
  <c r="U22" i="1"/>
  <c r="T22" i="1"/>
  <c r="S22" i="1"/>
  <c r="U21" i="1"/>
  <c r="T21" i="1"/>
  <c r="S21" i="1"/>
  <c r="U20" i="1"/>
  <c r="T20" i="1"/>
  <c r="S20" i="1"/>
  <c r="U19" i="1"/>
  <c r="T19" i="1"/>
  <c r="S19" i="1"/>
  <c r="U18" i="1"/>
  <c r="T18" i="1"/>
  <c r="S18" i="1"/>
  <c r="U17" i="1"/>
  <c r="T17" i="1"/>
  <c r="S17" i="1"/>
  <c r="U16" i="1"/>
  <c r="T16" i="1"/>
  <c r="S16" i="1"/>
  <c r="U15" i="1"/>
  <c r="T15" i="1"/>
  <c r="S15" i="1"/>
  <c r="U14" i="1"/>
  <c r="T14" i="1"/>
  <c r="S14" i="1"/>
  <c r="U13" i="1"/>
  <c r="T13" i="1"/>
  <c r="S13" i="1"/>
  <c r="U12" i="1"/>
  <c r="T12" i="1"/>
  <c r="S12" i="1"/>
  <c r="U11" i="1"/>
  <c r="T11" i="1"/>
  <c r="S11" i="1"/>
  <c r="U10" i="1"/>
  <c r="T10" i="1"/>
  <c r="S10" i="1"/>
  <c r="U9" i="1"/>
  <c r="T9" i="1"/>
  <c r="S9" i="1"/>
  <c r="U8" i="1"/>
  <c r="T8" i="1"/>
  <c r="S8" i="1"/>
  <c r="U7" i="1"/>
  <c r="T7" i="1"/>
  <c r="S7" i="1"/>
  <c r="U6" i="1"/>
  <c r="T6" i="1"/>
  <c r="S6" i="1"/>
  <c r="U5" i="1"/>
  <c r="T5" i="1"/>
  <c r="S5" i="1"/>
  <c r="U4" i="1"/>
  <c r="T4" i="1"/>
  <c r="S4" i="1"/>
  <c r="U3" i="1"/>
  <c r="T3" i="1"/>
  <c r="S3" i="1"/>
  <c r="T2" i="1"/>
  <c r="S2" i="1"/>
  <c r="U2" i="1"/>
  <c r="O2" i="1" l="1"/>
  <c r="Q81" i="1"/>
  <c r="P81" i="1"/>
  <c r="O81" i="1"/>
  <c r="Q80" i="1"/>
  <c r="P80" i="1"/>
  <c r="O80" i="1"/>
  <c r="Q79" i="1"/>
  <c r="P79" i="1"/>
  <c r="O79" i="1"/>
  <c r="Q78" i="1"/>
  <c r="P78" i="1"/>
  <c r="O78" i="1"/>
  <c r="Q77" i="1"/>
  <c r="P77" i="1"/>
  <c r="O77" i="1"/>
  <c r="Q76" i="1"/>
  <c r="P76" i="1"/>
  <c r="O76" i="1"/>
  <c r="Q75" i="1"/>
  <c r="P75" i="1"/>
  <c r="O75" i="1"/>
  <c r="Q74" i="1"/>
  <c r="P74" i="1"/>
  <c r="O74" i="1"/>
  <c r="Q73" i="1"/>
  <c r="P73" i="1"/>
  <c r="O73" i="1"/>
  <c r="Q72" i="1"/>
  <c r="P72" i="1"/>
  <c r="O72" i="1"/>
  <c r="Q71" i="1"/>
  <c r="P71" i="1"/>
  <c r="O71" i="1"/>
  <c r="Q70" i="1"/>
  <c r="P70" i="1"/>
  <c r="O70" i="1"/>
  <c r="Q69" i="1"/>
  <c r="P69" i="1"/>
  <c r="O69" i="1"/>
  <c r="Q68" i="1"/>
  <c r="P68" i="1"/>
  <c r="O68" i="1"/>
  <c r="Q67" i="1"/>
  <c r="P67" i="1"/>
  <c r="O67" i="1"/>
  <c r="Q66" i="1"/>
  <c r="P66" i="1"/>
  <c r="O66" i="1"/>
  <c r="Q65" i="1"/>
  <c r="P65" i="1"/>
  <c r="O65" i="1"/>
  <c r="Q64" i="1"/>
  <c r="P64" i="1"/>
  <c r="O64" i="1"/>
  <c r="Q63" i="1"/>
  <c r="P63" i="1"/>
  <c r="O63" i="1"/>
  <c r="Q62" i="1"/>
  <c r="P62" i="1"/>
  <c r="O62" i="1"/>
  <c r="Q61" i="1"/>
  <c r="P61" i="1"/>
  <c r="O61" i="1"/>
  <c r="Q60" i="1"/>
  <c r="P60" i="1"/>
  <c r="O60" i="1"/>
  <c r="Q59" i="1"/>
  <c r="P59" i="1"/>
  <c r="O59" i="1"/>
  <c r="Q58" i="1"/>
  <c r="P58" i="1"/>
  <c r="O58" i="1"/>
  <c r="Q57" i="1"/>
  <c r="P57" i="1"/>
  <c r="O57" i="1"/>
  <c r="Q56" i="1"/>
  <c r="P56" i="1"/>
  <c r="O56" i="1"/>
  <c r="Q55" i="1"/>
  <c r="P55" i="1"/>
  <c r="O55" i="1"/>
  <c r="Q54" i="1"/>
  <c r="P54" i="1"/>
  <c r="O54" i="1"/>
  <c r="Q53" i="1"/>
  <c r="P53" i="1"/>
  <c r="O53" i="1"/>
  <c r="Q52" i="1"/>
  <c r="P52" i="1"/>
  <c r="O52" i="1"/>
  <c r="Q51" i="1"/>
  <c r="P51" i="1"/>
  <c r="O51" i="1"/>
  <c r="Q50" i="1"/>
  <c r="P50" i="1"/>
  <c r="O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5" i="1"/>
  <c r="Q44" i="1"/>
  <c r="P44" i="1"/>
  <c r="O44" i="1"/>
  <c r="Q43" i="1"/>
  <c r="P43" i="1"/>
  <c r="O43" i="1"/>
  <c r="Q42" i="1"/>
  <c r="P42" i="1"/>
  <c r="O42" i="1"/>
  <c r="Q41" i="1"/>
  <c r="P41" i="1"/>
  <c r="O41" i="1"/>
  <c r="Q40" i="1"/>
  <c r="P40" i="1"/>
  <c r="O40" i="1"/>
  <c r="Q39" i="1"/>
  <c r="P39" i="1"/>
  <c r="O39" i="1"/>
  <c r="Q38" i="1"/>
  <c r="P38" i="1"/>
  <c r="O38" i="1"/>
  <c r="Q37" i="1"/>
  <c r="P37" i="1"/>
  <c r="O37" i="1"/>
  <c r="Q36" i="1"/>
  <c r="P36" i="1"/>
  <c r="O36" i="1"/>
  <c r="Q35" i="1"/>
  <c r="P35" i="1"/>
  <c r="O35" i="1"/>
  <c r="Q34" i="1"/>
  <c r="P34" i="1"/>
  <c r="O34" i="1"/>
  <c r="Q33" i="1"/>
  <c r="P33" i="1"/>
  <c r="O33" i="1"/>
  <c r="Q32" i="1"/>
  <c r="P32" i="1"/>
  <c r="O32" i="1"/>
  <c r="Q31" i="1"/>
  <c r="P31" i="1"/>
  <c r="O31" i="1"/>
  <c r="Q30" i="1"/>
  <c r="P30" i="1"/>
  <c r="O30" i="1"/>
  <c r="Q29" i="1"/>
  <c r="P29" i="1"/>
  <c r="O29" i="1"/>
  <c r="Q28" i="1"/>
  <c r="P28" i="1"/>
  <c r="O28" i="1"/>
  <c r="Q27" i="1"/>
  <c r="P27" i="1"/>
  <c r="O27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20" i="1"/>
  <c r="P20" i="1"/>
  <c r="O20" i="1"/>
  <c r="Q19" i="1"/>
  <c r="P19" i="1"/>
  <c r="O19" i="1"/>
  <c r="Q18" i="1"/>
  <c r="P18" i="1"/>
  <c r="O18" i="1"/>
  <c r="Q17" i="1"/>
  <c r="P17" i="1"/>
  <c r="O17" i="1"/>
  <c r="Q16" i="1"/>
  <c r="P16" i="1"/>
  <c r="O16" i="1"/>
  <c r="Q15" i="1"/>
  <c r="P15" i="1"/>
  <c r="O15" i="1"/>
  <c r="Q14" i="1"/>
  <c r="P14" i="1"/>
  <c r="O14" i="1"/>
  <c r="Q13" i="1"/>
  <c r="P13" i="1"/>
  <c r="O13" i="1"/>
  <c r="Q12" i="1"/>
  <c r="P12" i="1"/>
  <c r="O12" i="1"/>
  <c r="Q11" i="1"/>
  <c r="P11" i="1"/>
  <c r="O11" i="1"/>
  <c r="Q10" i="1"/>
  <c r="P10" i="1"/>
  <c r="O10" i="1"/>
  <c r="Q9" i="1"/>
  <c r="P9" i="1"/>
  <c r="O9" i="1"/>
  <c r="Q8" i="1"/>
  <c r="P8" i="1"/>
  <c r="O8" i="1"/>
  <c r="Q7" i="1"/>
  <c r="P7" i="1"/>
  <c r="O7" i="1"/>
  <c r="Q6" i="1"/>
  <c r="P6" i="1"/>
  <c r="O6" i="1"/>
  <c r="Q5" i="1"/>
  <c r="P5" i="1"/>
  <c r="O5" i="1"/>
  <c r="Q4" i="1"/>
  <c r="P4" i="1"/>
  <c r="O4" i="1"/>
  <c r="Q3" i="1"/>
  <c r="P3" i="1"/>
  <c r="O3" i="1"/>
  <c r="Q2" i="1"/>
  <c r="P2" i="1"/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M81" i="1"/>
  <c r="L81" i="1"/>
  <c r="K81" i="1"/>
  <c r="M80" i="1"/>
  <c r="L80" i="1"/>
  <c r="K80" i="1"/>
  <c r="M79" i="1"/>
  <c r="L79" i="1"/>
  <c r="K79" i="1"/>
  <c r="M78" i="1"/>
  <c r="L78" i="1"/>
  <c r="K78" i="1"/>
  <c r="M77" i="1"/>
  <c r="L77" i="1"/>
  <c r="K77" i="1"/>
  <c r="M76" i="1"/>
  <c r="L76" i="1"/>
  <c r="K76" i="1"/>
  <c r="M75" i="1"/>
  <c r="L75" i="1"/>
  <c r="K75" i="1"/>
  <c r="M74" i="1"/>
  <c r="L74" i="1"/>
  <c r="K74" i="1"/>
  <c r="M73" i="1"/>
  <c r="L73" i="1"/>
  <c r="K73" i="1"/>
  <c r="M72" i="1"/>
  <c r="L72" i="1"/>
  <c r="K72" i="1"/>
  <c r="M71" i="1"/>
  <c r="L71" i="1"/>
  <c r="K71" i="1"/>
  <c r="M70" i="1"/>
  <c r="L70" i="1"/>
  <c r="K70" i="1"/>
  <c r="M69" i="1"/>
  <c r="L69" i="1"/>
  <c r="K69" i="1"/>
  <c r="M68" i="1"/>
  <c r="L68" i="1"/>
  <c r="K68" i="1"/>
  <c r="M67" i="1"/>
  <c r="L67" i="1"/>
  <c r="K67" i="1"/>
  <c r="M66" i="1"/>
  <c r="L66" i="1"/>
  <c r="K66" i="1"/>
  <c r="M65" i="1"/>
  <c r="L65" i="1"/>
  <c r="K65" i="1"/>
  <c r="M64" i="1"/>
  <c r="L64" i="1"/>
  <c r="K64" i="1"/>
  <c r="M63" i="1"/>
  <c r="L63" i="1"/>
  <c r="K63" i="1"/>
  <c r="M62" i="1"/>
  <c r="L62" i="1"/>
  <c r="K62" i="1"/>
  <c r="M61" i="1"/>
  <c r="L61" i="1"/>
  <c r="K61" i="1"/>
  <c r="M60" i="1"/>
  <c r="L60" i="1"/>
  <c r="K60" i="1"/>
  <c r="M59" i="1"/>
  <c r="L59" i="1"/>
  <c r="K59" i="1"/>
  <c r="M58" i="1"/>
  <c r="L58" i="1"/>
  <c r="K58" i="1"/>
  <c r="M57" i="1"/>
  <c r="L57" i="1"/>
  <c r="K57" i="1"/>
  <c r="M56" i="1"/>
  <c r="L56" i="1"/>
  <c r="K56" i="1"/>
  <c r="M55" i="1"/>
  <c r="L55" i="1"/>
  <c r="K55" i="1"/>
  <c r="M54" i="1"/>
  <c r="L54" i="1"/>
  <c r="K54" i="1"/>
  <c r="M53" i="1"/>
  <c r="L53" i="1"/>
  <c r="K53" i="1"/>
  <c r="M52" i="1"/>
  <c r="L52" i="1"/>
  <c r="K52" i="1"/>
  <c r="M51" i="1"/>
  <c r="L51" i="1"/>
  <c r="K51" i="1"/>
  <c r="M50" i="1"/>
  <c r="L50" i="1"/>
  <c r="K50" i="1"/>
  <c r="M49" i="1"/>
  <c r="L49" i="1"/>
  <c r="K49" i="1"/>
  <c r="M48" i="1"/>
  <c r="L48" i="1"/>
  <c r="K48" i="1"/>
  <c r="M47" i="1"/>
  <c r="L47" i="1"/>
  <c r="K47" i="1"/>
  <c r="M46" i="1"/>
  <c r="L46" i="1"/>
  <c r="K46" i="1"/>
  <c r="M45" i="1"/>
  <c r="L45" i="1"/>
  <c r="K45" i="1"/>
  <c r="M44" i="1"/>
  <c r="L44" i="1"/>
  <c r="K44" i="1"/>
  <c r="M43" i="1"/>
  <c r="L43" i="1"/>
  <c r="K43" i="1"/>
  <c r="M42" i="1"/>
  <c r="L42" i="1"/>
  <c r="K42" i="1"/>
  <c r="M41" i="1"/>
  <c r="L41" i="1"/>
  <c r="K41" i="1"/>
  <c r="M40" i="1"/>
  <c r="L40" i="1"/>
  <c r="K40" i="1"/>
  <c r="M39" i="1"/>
  <c r="L39" i="1"/>
  <c r="K39" i="1"/>
  <c r="M38" i="1"/>
  <c r="L38" i="1"/>
  <c r="K38" i="1"/>
  <c r="M37" i="1"/>
  <c r="L37" i="1"/>
  <c r="K37" i="1"/>
  <c r="M36" i="1"/>
  <c r="L36" i="1"/>
  <c r="K36" i="1"/>
  <c r="M35" i="1"/>
  <c r="L35" i="1"/>
  <c r="K35" i="1"/>
  <c r="M34" i="1"/>
  <c r="L34" i="1"/>
  <c r="K34" i="1"/>
  <c r="M33" i="1"/>
  <c r="L33" i="1"/>
  <c r="K33" i="1"/>
  <c r="M32" i="1"/>
  <c r="L32" i="1"/>
  <c r="K32" i="1"/>
  <c r="M31" i="1"/>
  <c r="L31" i="1"/>
  <c r="K31" i="1"/>
  <c r="M30" i="1"/>
  <c r="L30" i="1"/>
  <c r="K30" i="1"/>
  <c r="M29" i="1"/>
  <c r="L29" i="1"/>
  <c r="K29" i="1"/>
  <c r="M28" i="1"/>
  <c r="L28" i="1"/>
  <c r="K28" i="1"/>
  <c r="M27" i="1"/>
  <c r="L27" i="1"/>
  <c r="K27" i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  <c r="M4" i="1"/>
  <c r="L4" i="1"/>
  <c r="K4" i="1"/>
  <c r="M3" i="1"/>
  <c r="L3" i="1"/>
  <c r="K3" i="1"/>
  <c r="M2" i="1"/>
  <c r="L2" i="1"/>
  <c r="K2" i="1"/>
  <c r="F83" i="1" l="1"/>
  <c r="F86" i="1" s="1"/>
  <c r="E83" i="1"/>
  <c r="E85" i="1" s="1"/>
  <c r="D83" i="1"/>
  <c r="D86" i="1" s="1"/>
  <c r="D85" i="1" l="1"/>
  <c r="F85" i="1"/>
  <c r="E86" i="1"/>
  <c r="B81" i="1"/>
  <c r="C81" i="1" s="1"/>
  <c r="B80" i="1"/>
  <c r="C80" i="1" s="1"/>
  <c r="B79" i="1"/>
  <c r="C79" i="1" s="1"/>
  <c r="B78" i="1"/>
  <c r="C78" i="1" s="1"/>
  <c r="B77" i="1"/>
  <c r="C77" i="1" s="1"/>
  <c r="B76" i="1"/>
  <c r="C76" i="1" s="1"/>
  <c r="B75" i="1"/>
  <c r="C75" i="1" s="1"/>
  <c r="B74" i="1"/>
  <c r="C74" i="1" s="1"/>
  <c r="B73" i="1"/>
  <c r="C73" i="1" s="1"/>
  <c r="B72" i="1"/>
  <c r="C72" i="1" s="1"/>
  <c r="B71" i="1"/>
  <c r="C71" i="1" s="1"/>
  <c r="B70" i="1"/>
  <c r="C70" i="1" s="1"/>
  <c r="B69" i="1"/>
  <c r="C69" i="1" s="1"/>
  <c r="B68" i="1"/>
  <c r="C68" i="1" s="1"/>
  <c r="B67" i="1"/>
  <c r="C67" i="1" s="1"/>
  <c r="B66" i="1"/>
  <c r="C66" i="1" s="1"/>
  <c r="B65" i="1"/>
  <c r="C65" i="1" s="1"/>
  <c r="B64" i="1"/>
  <c r="C64" i="1" s="1"/>
  <c r="B63" i="1"/>
  <c r="C63" i="1" s="1"/>
  <c r="B62" i="1"/>
  <c r="C62" i="1" s="1"/>
  <c r="B61" i="1"/>
  <c r="C61" i="1" s="1"/>
  <c r="B60" i="1"/>
  <c r="C60" i="1" s="1"/>
  <c r="B59" i="1"/>
  <c r="C59" i="1" s="1"/>
  <c r="B58" i="1"/>
  <c r="C58" i="1" s="1"/>
  <c r="B57" i="1"/>
  <c r="C57" i="1" s="1"/>
  <c r="B56" i="1"/>
  <c r="C56" i="1" s="1"/>
  <c r="B55" i="1"/>
  <c r="C55" i="1" s="1"/>
  <c r="B54" i="1"/>
  <c r="C54" i="1" s="1"/>
  <c r="B53" i="1"/>
  <c r="C53" i="1" s="1"/>
  <c r="B52" i="1"/>
  <c r="C52" i="1" s="1"/>
  <c r="B51" i="1"/>
  <c r="C51" i="1" s="1"/>
  <c r="B50" i="1"/>
  <c r="C50" i="1" s="1"/>
  <c r="B49" i="1"/>
  <c r="C49" i="1" s="1"/>
  <c r="B48" i="1"/>
  <c r="C48" i="1" s="1"/>
  <c r="B47" i="1"/>
  <c r="C47" i="1" s="1"/>
  <c r="B46" i="1"/>
  <c r="C46" i="1" s="1"/>
  <c r="B45" i="1"/>
  <c r="C45" i="1" s="1"/>
  <c r="B44" i="1"/>
  <c r="C44" i="1" s="1"/>
  <c r="B43" i="1"/>
  <c r="C43" i="1" s="1"/>
  <c r="B42" i="1"/>
  <c r="C42" i="1" s="1"/>
  <c r="B41" i="1"/>
  <c r="C41" i="1" s="1"/>
  <c r="B40" i="1"/>
  <c r="C40" i="1" s="1"/>
  <c r="B39" i="1"/>
  <c r="C39" i="1" s="1"/>
  <c r="B38" i="1"/>
  <c r="C38" i="1" s="1"/>
  <c r="B37" i="1"/>
  <c r="C37" i="1" s="1"/>
  <c r="B36" i="1"/>
  <c r="C36" i="1" s="1"/>
  <c r="B35" i="1"/>
  <c r="C35" i="1" s="1"/>
  <c r="B34" i="1"/>
  <c r="C34" i="1" s="1"/>
  <c r="B33" i="1"/>
  <c r="C33" i="1" s="1"/>
  <c r="B32" i="1"/>
  <c r="C32" i="1" s="1"/>
  <c r="B31" i="1"/>
  <c r="C31" i="1" s="1"/>
  <c r="B30" i="1"/>
  <c r="C30" i="1" s="1"/>
  <c r="B29" i="1"/>
  <c r="C29" i="1" s="1"/>
  <c r="B28" i="1"/>
  <c r="C28" i="1" s="1"/>
  <c r="B27" i="1"/>
  <c r="C27" i="1" s="1"/>
  <c r="B26" i="1"/>
  <c r="C26" i="1" s="1"/>
  <c r="B25" i="1"/>
  <c r="C25" i="1" s="1"/>
  <c r="B24" i="1"/>
  <c r="C24" i="1" s="1"/>
  <c r="B23" i="1"/>
  <c r="C23" i="1" s="1"/>
  <c r="B22" i="1"/>
  <c r="C22" i="1" s="1"/>
  <c r="B21" i="1"/>
  <c r="C21" i="1" s="1"/>
  <c r="B20" i="1"/>
  <c r="C20" i="1" s="1"/>
  <c r="B19" i="1"/>
  <c r="C19" i="1" s="1"/>
  <c r="B18" i="1"/>
  <c r="C18" i="1" s="1"/>
  <c r="B17" i="1"/>
  <c r="C17" i="1" s="1"/>
  <c r="B16" i="1"/>
  <c r="C16" i="1" s="1"/>
  <c r="B15" i="1"/>
  <c r="C15" i="1" s="1"/>
  <c r="B14" i="1"/>
  <c r="C14" i="1" s="1"/>
  <c r="B13" i="1"/>
  <c r="C13" i="1" s="1"/>
  <c r="B12" i="1"/>
  <c r="C12" i="1" s="1"/>
  <c r="B11" i="1"/>
  <c r="C11" i="1" s="1"/>
  <c r="B10" i="1"/>
  <c r="C10" i="1" s="1"/>
  <c r="B9" i="1"/>
  <c r="C9" i="1" s="1"/>
  <c r="B8" i="1"/>
  <c r="C8" i="1" s="1"/>
  <c r="B7" i="1"/>
  <c r="C7" i="1" s="1"/>
  <c r="B6" i="1"/>
  <c r="C6" i="1" s="1"/>
  <c r="B5" i="1"/>
  <c r="C5" i="1" s="1"/>
  <c r="B4" i="1"/>
  <c r="C4" i="1" s="1"/>
  <c r="B3" i="1"/>
  <c r="C3" i="1" s="1"/>
  <c r="B2" i="1"/>
  <c r="C2" i="1" s="1"/>
</calcChain>
</file>

<file path=xl/sharedStrings.xml><?xml version="1.0" encoding="utf-8"?>
<sst xmlns="http://schemas.openxmlformats.org/spreadsheetml/2006/main" count="32" uniqueCount="27">
  <si>
    <t>Base Case</t>
  </si>
  <si>
    <t>Reach no.</t>
  </si>
  <si>
    <t>Distance downstream (m)</t>
  </si>
  <si>
    <t>Distance downstream (km)</t>
  </si>
  <si>
    <t>Closer Well</t>
  </si>
  <si>
    <t>Further Well</t>
  </si>
  <si>
    <t>net change =</t>
  </si>
  <si>
    <t>% strm inflow=</t>
  </si>
  <si>
    <t>% well Q =</t>
  </si>
  <si>
    <t>Streamflow at 200 yrs: Base Case</t>
  </si>
  <si>
    <t>Stream Gain &amp; Loss: Base Case</t>
  </si>
  <si>
    <t>Stream Gain &amp; Loss: Closer Well</t>
  </si>
  <si>
    <t>Stream Gain &amp; Loss: Further Well</t>
  </si>
  <si>
    <t>Predevelopment Streamflow</t>
  </si>
  <si>
    <t>Predevelopment Stream Gain &amp; Loss</t>
  </si>
  <si>
    <r>
      <t xml:space="preserve">At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= 200 years---&gt;</t>
    </r>
  </si>
  <si>
    <t>Change due to pumping: Base Case</t>
  </si>
  <si>
    <t>Change due to pumping: Closer Well</t>
  </si>
  <si>
    <t>Change due to pumping: Further Well</t>
  </si>
  <si>
    <t>relative to predevel. Gain/loss</t>
  </si>
  <si>
    <t>Relative to PD streamflow</t>
  </si>
  <si>
    <t xml:space="preserve">GAGE No.    1:  K,I,J Coord. =     1,   80,   40;  STREAM SEGMENT =     1;  REACH =    80 </t>
  </si>
  <si>
    <t xml:space="preserve">DATA: Time        </t>
  </si>
  <si>
    <t>Time, in yrs</t>
  </si>
  <si>
    <t>depletion BC</t>
  </si>
  <si>
    <t>fractional depletion</t>
  </si>
  <si>
    <t>total stream depletion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</si>
</sst>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E+00"/>
    <numFmt numFmtId="165" formatCode="0.0"/>
    <numFmt numFmtId="166" formatCode="0.0000E+00"/>
  </numFmts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/>
    <xf numFmtId="165" fontId="0" fillId="0" borderId="0" xfId="0" applyNumberFormat="1"/>
    <xf numFmtId="2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1" fontId="0" fillId="0" borderId="0" xfId="0" applyNumberFormat="1"/>
    <xf numFmtId="164" fontId="0" fillId="0" borderId="0" xfId="0" applyNumberFormat="1" applyAlignment="1">
      <alignment wrapText="1"/>
    </xf>
    <xf numFmtId="166" fontId="0" fillId="0" borderId="0" xfId="0" applyNumberFormat="1"/>
    <xf numFmtId="2" fontId="0" fillId="0" borderId="0" xfId="0" applyNumberFormat="1" applyAlignment="1">
      <alignment vertical="center" wrapText="1"/>
    </xf>
    <xf numFmtId="10" fontId="0" fillId="0" borderId="0" xfId="0" applyNumberFormat="1" applyAlignment="1">
      <alignment wrapText="1"/>
    </xf>
    <xf numFmtId="10" fontId="0" fillId="0" borderId="0" xfId="0" applyNumberFormat="1"/>
    <xf numFmtId="166" fontId="0" fillId="0" borderId="0" xfId="0" applyNumberFormat="1" applyAlignment="1">
      <alignment wrapText="1"/>
    </xf>
    <xf numFmtId="0" fontId="2" fillId="0" borderId="0" xfId="0" applyFont="1" applyAlignment="1">
      <alignment horizontal="center"/>
    </xf>
    <xf numFmtId="11" fontId="0" fillId="0" borderId="0" xfId="0" applyNumberFormat="1" applyAlignment="1">
      <alignment wrapText="1"/>
    </xf>
    <xf numFmtId="164" fontId="2" fillId="0" borderId="0" xfId="0" applyNumberFormat="1" applyFont="1" applyAlignment="1">
      <alignment horizontal="center" wrapText="1"/>
    </xf>
    <xf numFmtId="1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"/>
  <sheetViews>
    <sheetView tabSelected="1" topLeftCell="H1" zoomScale="130" zoomScaleNormal="130" workbookViewId="0">
      <pane ySplit="1" topLeftCell="A2" activePane="bottomLeft" state="frozen"/>
      <selection pane="bottomLeft" activeCell="F3" sqref="F3"/>
    </sheetView>
  </sheetViews>
  <sheetFormatPr defaultRowHeight="15" x14ac:dyDescent="0.25"/>
  <cols>
    <col min="1" max="1" width="9.140625" style="9"/>
    <col min="2" max="3" width="12.5703125" customWidth="1"/>
    <col min="4" max="4" width="11.7109375" style="2" customWidth="1"/>
    <col min="5" max="5" width="10.7109375" style="2" customWidth="1"/>
    <col min="6" max="6" width="10.5703125" style="2" customWidth="1"/>
    <col min="7" max="7" width="4" style="6" customWidth="1"/>
    <col min="8" max="8" width="15.7109375" style="5" customWidth="1"/>
    <col min="9" max="9" width="16.140625" style="5" customWidth="1"/>
    <col min="10" max="10" width="9.140625" customWidth="1"/>
    <col min="11" max="11" width="12.28515625" customWidth="1"/>
    <col min="12" max="12" width="13.7109375" customWidth="1"/>
    <col min="13" max="13" width="15.140625" customWidth="1"/>
    <col min="14" max="14" width="3.42578125" customWidth="1"/>
    <col min="15" max="15" width="14.7109375" customWidth="1"/>
    <col min="16" max="17" width="14.140625" customWidth="1"/>
    <col min="18" max="18" width="5.140625" customWidth="1"/>
    <col min="19" max="21" width="13" style="14" customWidth="1"/>
    <col min="22" max="22" width="3" customWidth="1"/>
    <col min="23" max="23" width="13.140625" style="11" customWidth="1"/>
  </cols>
  <sheetData>
    <row r="1" spans="1:31" ht="48" customHeight="1" x14ac:dyDescent="0.25">
      <c r="A1" s="9" t="s">
        <v>1</v>
      </c>
      <c r="B1" s="3" t="s">
        <v>2</v>
      </c>
      <c r="C1" s="3" t="s">
        <v>3</v>
      </c>
      <c r="D1" s="10" t="s">
        <v>9</v>
      </c>
      <c r="E1" s="4" t="s">
        <v>4</v>
      </c>
      <c r="F1" s="3" t="s">
        <v>5</v>
      </c>
      <c r="G1" s="8"/>
      <c r="H1" s="7" t="s">
        <v>13</v>
      </c>
      <c r="I1" s="7" t="s">
        <v>14</v>
      </c>
      <c r="J1" s="12" t="s">
        <v>15</v>
      </c>
      <c r="K1" s="7" t="s">
        <v>10</v>
      </c>
      <c r="L1" s="7" t="s">
        <v>11</v>
      </c>
      <c r="M1" s="7" t="s">
        <v>12</v>
      </c>
      <c r="O1" s="7" t="s">
        <v>16</v>
      </c>
      <c r="P1" s="7" t="s">
        <v>17</v>
      </c>
      <c r="Q1" s="7" t="s">
        <v>18</v>
      </c>
      <c r="S1" s="13" t="s">
        <v>19</v>
      </c>
      <c r="W1" s="15" t="s">
        <v>20</v>
      </c>
    </row>
    <row r="2" spans="1:31" x14ac:dyDescent="0.25">
      <c r="A2" s="9">
        <v>1</v>
      </c>
      <c r="B2" s="2">
        <f>804.67*A2</f>
        <v>804.67</v>
      </c>
      <c r="C2" s="2">
        <f>B2/1000</f>
        <v>0.80467</v>
      </c>
      <c r="D2" s="2">
        <v>19156</v>
      </c>
      <c r="E2" s="2">
        <v>19160</v>
      </c>
      <c r="F2" s="2">
        <v>19149</v>
      </c>
      <c r="H2" s="2">
        <v>19164</v>
      </c>
      <c r="I2" s="5">
        <f>H2-20000</f>
        <v>-836</v>
      </c>
      <c r="K2" s="6">
        <f>D2-20000</f>
        <v>-844</v>
      </c>
      <c r="L2" s="6">
        <f t="shared" ref="L2:M2" si="0">E2-20000</f>
        <v>-840</v>
      </c>
      <c r="M2" s="6">
        <f t="shared" si="0"/>
        <v>-851</v>
      </c>
      <c r="O2" s="6">
        <f>K2-$I2</f>
        <v>-8</v>
      </c>
      <c r="P2" s="6">
        <f t="shared" ref="P2:Q2" si="1">L2-$I2</f>
        <v>-4</v>
      </c>
      <c r="Q2" s="6">
        <f t="shared" si="1"/>
        <v>-15</v>
      </c>
      <c r="S2" s="14">
        <f t="shared" ref="S2:T2" si="2">ABS(O2)/ABS($I2)</f>
        <v>9.5693779904306216E-3</v>
      </c>
      <c r="T2" s="14">
        <f t="shared" si="2"/>
        <v>4.7846889952153108E-3</v>
      </c>
      <c r="U2" s="14">
        <f>ABS(Q2)/ABS($I2)</f>
        <v>1.7942583732057416E-2</v>
      </c>
      <c r="W2" s="14">
        <f>ABS(O2)/ABS($H2)</f>
        <v>4.1744938426215819E-4</v>
      </c>
      <c r="X2" s="14">
        <f t="shared" ref="X2:Y2" si="3">ABS(P2)/ABS($H2)</f>
        <v>2.087246921310791E-4</v>
      </c>
      <c r="Y2" s="14">
        <f t="shared" si="3"/>
        <v>7.8271759549154664E-4</v>
      </c>
    </row>
    <row r="3" spans="1:31" x14ac:dyDescent="0.25">
      <c r="A3" s="9">
        <v>2</v>
      </c>
      <c r="B3" s="2">
        <f t="shared" ref="B3:B66" si="4">804.67*A3</f>
        <v>1609.34</v>
      </c>
      <c r="C3" s="2">
        <f t="shared" ref="C3:C66" si="5">B3/1000</f>
        <v>1.60934</v>
      </c>
      <c r="D3" s="2">
        <v>18653</v>
      </c>
      <c r="E3" s="2">
        <v>18660</v>
      </c>
      <c r="F3" s="2">
        <v>18639</v>
      </c>
      <c r="H3" s="2">
        <v>18669</v>
      </c>
      <c r="I3" s="5">
        <f>H3-H2</f>
        <v>-495</v>
      </c>
      <c r="K3" s="6">
        <f>D3-D2</f>
        <v>-503</v>
      </c>
      <c r="L3" s="6">
        <f t="shared" ref="L3:M3" si="6">E3-E2</f>
        <v>-500</v>
      </c>
      <c r="M3" s="6">
        <f t="shared" si="6"/>
        <v>-510</v>
      </c>
      <c r="O3" s="6">
        <f>K3-$I3</f>
        <v>-8</v>
      </c>
      <c r="P3" s="6">
        <f>L3-$I3</f>
        <v>-5</v>
      </c>
      <c r="Q3" s="6">
        <f>M3-$I3</f>
        <v>-15</v>
      </c>
      <c r="S3" s="14">
        <f t="shared" ref="S3:S66" si="7">ABS(O3)/ABS($I3)</f>
        <v>1.6161616161616162E-2</v>
      </c>
      <c r="T3" s="14">
        <f t="shared" ref="T3:T66" si="8">ABS(P3)/ABS($I3)</f>
        <v>1.0101010101010102E-2</v>
      </c>
      <c r="U3" s="14">
        <f t="shared" ref="U3:U46" si="9">ABS(Q3)/ABS($I3)</f>
        <v>3.0303030303030304E-2</v>
      </c>
      <c r="W3" s="14">
        <f t="shared" ref="W3:W66" si="10">ABS(O3)/ABS($H3)</f>
        <v>4.2851786383844875E-4</v>
      </c>
      <c r="X3" s="14">
        <f t="shared" ref="X3:X66" si="11">ABS(P3)/ABS($H3)</f>
        <v>2.6782366489903046E-4</v>
      </c>
      <c r="Y3" s="14">
        <f t="shared" ref="Y3:Y66" si="12">ABS(Q3)/ABS($H3)</f>
        <v>8.0347099469709143E-4</v>
      </c>
    </row>
    <row r="4" spans="1:31" x14ac:dyDescent="0.25">
      <c r="A4" s="9">
        <v>3</v>
      </c>
      <c r="B4" s="2">
        <f t="shared" si="4"/>
        <v>2414.0099999999998</v>
      </c>
      <c r="C4" s="2">
        <f t="shared" si="5"/>
        <v>2.4140099999999998</v>
      </c>
      <c r="D4" s="2">
        <v>18230</v>
      </c>
      <c r="E4" s="2">
        <v>18241</v>
      </c>
      <c r="F4" s="2">
        <v>18208</v>
      </c>
      <c r="H4" s="2">
        <v>18253</v>
      </c>
      <c r="I4" s="5">
        <f t="shared" ref="I4:I67" si="13">H4-H3</f>
        <v>-416</v>
      </c>
      <c r="K4" s="6">
        <f t="shared" ref="K4:K67" si="14">D4-D3</f>
        <v>-423</v>
      </c>
      <c r="L4" s="6">
        <f t="shared" ref="L4:L67" si="15">E4-E3</f>
        <v>-419</v>
      </c>
      <c r="M4" s="6">
        <f t="shared" ref="M4:M67" si="16">F4-F3</f>
        <v>-431</v>
      </c>
      <c r="O4" s="6">
        <f t="shared" ref="O4:O67" si="17">K4-$I4</f>
        <v>-7</v>
      </c>
      <c r="P4" s="6">
        <f t="shared" ref="P4:P67" si="18">L4-$I4</f>
        <v>-3</v>
      </c>
      <c r="Q4" s="6">
        <f t="shared" ref="Q4:Q67" si="19">M4-$I4</f>
        <v>-15</v>
      </c>
      <c r="S4" s="14">
        <f t="shared" si="7"/>
        <v>1.6826923076923076E-2</v>
      </c>
      <c r="T4" s="14">
        <f t="shared" si="8"/>
        <v>7.2115384615384619E-3</v>
      </c>
      <c r="U4" s="14">
        <f t="shared" si="9"/>
        <v>3.6057692307692304E-2</v>
      </c>
      <c r="V4" s="1"/>
      <c r="W4" s="14">
        <f t="shared" si="10"/>
        <v>3.8349860296937492E-4</v>
      </c>
      <c r="X4" s="14">
        <f t="shared" si="11"/>
        <v>1.643565441297321E-4</v>
      </c>
      <c r="Y4" s="14">
        <f t="shared" si="12"/>
        <v>8.217827206486605E-4</v>
      </c>
      <c r="Z4" s="1"/>
      <c r="AA4" s="1"/>
      <c r="AB4" s="1"/>
      <c r="AC4" s="1"/>
      <c r="AD4" s="1"/>
      <c r="AE4" s="1"/>
    </row>
    <row r="5" spans="1:31" x14ac:dyDescent="0.25">
      <c r="A5" s="9">
        <v>4</v>
      </c>
      <c r="B5" s="2">
        <f t="shared" si="4"/>
        <v>3218.68</v>
      </c>
      <c r="C5" s="2">
        <f t="shared" si="5"/>
        <v>3.21868</v>
      </c>
      <c r="D5" s="2">
        <v>17857</v>
      </c>
      <c r="E5" s="2">
        <v>17872</v>
      </c>
      <c r="F5" s="2">
        <v>17828</v>
      </c>
      <c r="H5" s="2">
        <v>17889</v>
      </c>
      <c r="I5" s="5">
        <f t="shared" si="13"/>
        <v>-364</v>
      </c>
      <c r="K5" s="6">
        <f t="shared" si="14"/>
        <v>-373</v>
      </c>
      <c r="L5" s="6">
        <f t="shared" si="15"/>
        <v>-369</v>
      </c>
      <c r="M5" s="6">
        <f t="shared" si="16"/>
        <v>-380</v>
      </c>
      <c r="O5" s="6">
        <f t="shared" si="17"/>
        <v>-9</v>
      </c>
      <c r="P5" s="6">
        <f t="shared" si="18"/>
        <v>-5</v>
      </c>
      <c r="Q5" s="6">
        <f t="shared" si="19"/>
        <v>-16</v>
      </c>
      <c r="S5" s="14">
        <f t="shared" si="7"/>
        <v>2.4725274725274724E-2</v>
      </c>
      <c r="T5" s="14">
        <f t="shared" si="8"/>
        <v>1.3736263736263736E-2</v>
      </c>
      <c r="U5" s="14">
        <f t="shared" si="9"/>
        <v>4.3956043956043959E-2</v>
      </c>
      <c r="V5" s="1"/>
      <c r="W5" s="14">
        <f t="shared" si="10"/>
        <v>5.031024652020795E-4</v>
      </c>
      <c r="X5" s="14">
        <f t="shared" si="11"/>
        <v>2.7950136955671084E-4</v>
      </c>
      <c r="Y5" s="14">
        <f t="shared" si="12"/>
        <v>8.9440438258147465E-4</v>
      </c>
      <c r="Z5" s="1"/>
      <c r="AA5" s="1"/>
      <c r="AB5" s="1"/>
      <c r="AC5" s="1"/>
      <c r="AD5" s="1"/>
      <c r="AE5" s="1"/>
    </row>
    <row r="6" spans="1:31" x14ac:dyDescent="0.25">
      <c r="A6" s="9">
        <v>5</v>
      </c>
      <c r="B6" s="2">
        <f t="shared" si="4"/>
        <v>4023.35</v>
      </c>
      <c r="C6" s="2">
        <f t="shared" si="5"/>
        <v>4.0233499999999998</v>
      </c>
      <c r="D6" s="2">
        <v>17523</v>
      </c>
      <c r="E6" s="2">
        <v>17542</v>
      </c>
      <c r="F6" s="2">
        <v>17487</v>
      </c>
      <c r="H6" s="2">
        <v>17563</v>
      </c>
      <c r="I6" s="5">
        <f t="shared" si="13"/>
        <v>-326</v>
      </c>
      <c r="K6" s="6">
        <f t="shared" si="14"/>
        <v>-334</v>
      </c>
      <c r="L6" s="6">
        <f t="shared" si="15"/>
        <v>-330</v>
      </c>
      <c r="M6" s="6">
        <f t="shared" si="16"/>
        <v>-341</v>
      </c>
      <c r="O6" s="6">
        <f t="shared" si="17"/>
        <v>-8</v>
      </c>
      <c r="P6" s="6">
        <f t="shared" si="18"/>
        <v>-4</v>
      </c>
      <c r="Q6" s="6">
        <f t="shared" si="19"/>
        <v>-15</v>
      </c>
      <c r="S6" s="14">
        <f t="shared" si="7"/>
        <v>2.4539877300613498E-2</v>
      </c>
      <c r="T6" s="14">
        <f t="shared" si="8"/>
        <v>1.2269938650306749E-2</v>
      </c>
      <c r="U6" s="14">
        <f t="shared" si="9"/>
        <v>4.6012269938650305E-2</v>
      </c>
      <c r="V6" s="1"/>
      <c r="W6" s="14">
        <f t="shared" si="10"/>
        <v>4.5550304617662129E-4</v>
      </c>
      <c r="X6" s="14">
        <f t="shared" si="11"/>
        <v>2.2775152308831064E-4</v>
      </c>
      <c r="Y6" s="14">
        <f t="shared" si="12"/>
        <v>8.5406821158116495E-4</v>
      </c>
      <c r="Z6" s="1"/>
      <c r="AA6" s="1"/>
      <c r="AB6" s="1"/>
      <c r="AC6" s="1"/>
      <c r="AD6" s="1"/>
      <c r="AE6" s="1"/>
    </row>
    <row r="7" spans="1:31" x14ac:dyDescent="0.25">
      <c r="A7" s="9">
        <v>6</v>
      </c>
      <c r="B7" s="2">
        <f t="shared" si="4"/>
        <v>4828.0199999999995</v>
      </c>
      <c r="C7" s="2">
        <f t="shared" si="5"/>
        <v>4.8280199999999995</v>
      </c>
      <c r="D7" s="2">
        <v>17220</v>
      </c>
      <c r="E7" s="2">
        <v>17242</v>
      </c>
      <c r="F7" s="2">
        <v>17176</v>
      </c>
      <c r="H7" s="2">
        <v>17267</v>
      </c>
      <c r="I7" s="5">
        <f t="shared" si="13"/>
        <v>-296</v>
      </c>
      <c r="K7" s="6">
        <f t="shared" si="14"/>
        <v>-303</v>
      </c>
      <c r="L7" s="6">
        <f t="shared" si="15"/>
        <v>-300</v>
      </c>
      <c r="M7" s="6">
        <f t="shared" si="16"/>
        <v>-311</v>
      </c>
      <c r="O7" s="6">
        <f t="shared" si="17"/>
        <v>-7</v>
      </c>
      <c r="P7" s="6">
        <f t="shared" si="18"/>
        <v>-4</v>
      </c>
      <c r="Q7" s="6">
        <f t="shared" si="19"/>
        <v>-15</v>
      </c>
      <c r="S7" s="14">
        <f t="shared" si="7"/>
        <v>2.364864864864865E-2</v>
      </c>
      <c r="T7" s="14">
        <f t="shared" si="8"/>
        <v>1.3513513513513514E-2</v>
      </c>
      <c r="U7" s="14">
        <f t="shared" si="9"/>
        <v>5.0675675675675678E-2</v>
      </c>
      <c r="V7" s="1"/>
      <c r="W7" s="14">
        <f t="shared" si="10"/>
        <v>4.0539757919731277E-4</v>
      </c>
      <c r="X7" s="14">
        <f t="shared" si="11"/>
        <v>2.3165575954132159E-4</v>
      </c>
      <c r="Y7" s="14">
        <f t="shared" si="12"/>
        <v>8.6870909827995596E-4</v>
      </c>
      <c r="Z7" s="1"/>
      <c r="AA7" s="1"/>
      <c r="AB7" s="1"/>
      <c r="AC7" s="1"/>
      <c r="AD7" s="1"/>
      <c r="AE7" s="1"/>
    </row>
    <row r="8" spans="1:31" x14ac:dyDescent="0.25">
      <c r="A8" s="9">
        <v>7</v>
      </c>
      <c r="B8" s="2">
        <f t="shared" si="4"/>
        <v>5632.69</v>
      </c>
      <c r="C8" s="2">
        <f t="shared" si="5"/>
        <v>5.6326899999999993</v>
      </c>
      <c r="D8" s="2">
        <v>16942</v>
      </c>
      <c r="E8" s="2">
        <v>16969</v>
      </c>
      <c r="F8" s="2">
        <v>16891</v>
      </c>
      <c r="H8" s="2">
        <v>16998</v>
      </c>
      <c r="I8" s="5">
        <f t="shared" si="13"/>
        <v>-269</v>
      </c>
      <c r="K8" s="6">
        <f t="shared" si="14"/>
        <v>-278</v>
      </c>
      <c r="L8" s="6">
        <f t="shared" si="15"/>
        <v>-273</v>
      </c>
      <c r="M8" s="6">
        <f t="shared" si="16"/>
        <v>-285</v>
      </c>
      <c r="O8" s="6">
        <f t="shared" si="17"/>
        <v>-9</v>
      </c>
      <c r="P8" s="6">
        <f t="shared" si="18"/>
        <v>-4</v>
      </c>
      <c r="Q8" s="6">
        <f t="shared" si="19"/>
        <v>-16</v>
      </c>
      <c r="S8" s="14">
        <f t="shared" si="7"/>
        <v>3.3457249070631967E-2</v>
      </c>
      <c r="T8" s="14">
        <f t="shared" si="8"/>
        <v>1.4869888475836431E-2</v>
      </c>
      <c r="U8" s="14">
        <f t="shared" si="9"/>
        <v>5.9479553903345722E-2</v>
      </c>
      <c r="V8" s="1"/>
      <c r="W8" s="14">
        <f t="shared" si="10"/>
        <v>5.2947405577126721E-4</v>
      </c>
      <c r="X8" s="14">
        <f t="shared" si="11"/>
        <v>2.3532180256500765E-4</v>
      </c>
      <c r="Y8" s="14">
        <f t="shared" si="12"/>
        <v>9.4128721026003059E-4</v>
      </c>
      <c r="Z8" s="1"/>
      <c r="AA8" s="1"/>
      <c r="AB8" s="1"/>
      <c r="AC8" s="1"/>
      <c r="AD8" s="1"/>
      <c r="AE8" s="1"/>
    </row>
    <row r="9" spans="1:31" x14ac:dyDescent="0.25">
      <c r="A9" s="9">
        <v>8</v>
      </c>
      <c r="B9" s="2">
        <f t="shared" si="4"/>
        <v>6437.36</v>
      </c>
      <c r="C9" s="2">
        <f t="shared" si="5"/>
        <v>6.43736</v>
      </c>
      <c r="D9" s="2">
        <v>16686</v>
      </c>
      <c r="E9" s="2">
        <v>16717</v>
      </c>
      <c r="F9" s="2">
        <v>16628</v>
      </c>
      <c r="H9" s="2">
        <v>16751</v>
      </c>
      <c r="I9" s="5">
        <f t="shared" si="13"/>
        <v>-247</v>
      </c>
      <c r="K9" s="6">
        <f t="shared" si="14"/>
        <v>-256</v>
      </c>
      <c r="L9" s="6">
        <f t="shared" si="15"/>
        <v>-252</v>
      </c>
      <c r="M9" s="6">
        <f t="shared" si="16"/>
        <v>-263</v>
      </c>
      <c r="O9" s="6">
        <f t="shared" si="17"/>
        <v>-9</v>
      </c>
      <c r="P9" s="6">
        <f t="shared" si="18"/>
        <v>-5</v>
      </c>
      <c r="Q9" s="6">
        <f t="shared" si="19"/>
        <v>-16</v>
      </c>
      <c r="S9" s="14">
        <f t="shared" si="7"/>
        <v>3.643724696356275E-2</v>
      </c>
      <c r="T9" s="14">
        <f t="shared" si="8"/>
        <v>2.0242914979757085E-2</v>
      </c>
      <c r="U9" s="14">
        <f t="shared" si="9"/>
        <v>6.4777327935222673E-2</v>
      </c>
      <c r="V9" s="1"/>
      <c r="W9" s="14">
        <f t="shared" si="10"/>
        <v>5.3728135633693513E-4</v>
      </c>
      <c r="X9" s="14">
        <f t="shared" si="11"/>
        <v>2.9848964240940842E-4</v>
      </c>
      <c r="Y9" s="14">
        <f t="shared" si="12"/>
        <v>9.5516685571010685E-4</v>
      </c>
      <c r="Z9" s="1"/>
      <c r="AA9" s="1"/>
      <c r="AB9" s="1"/>
      <c r="AC9" s="1"/>
      <c r="AD9" s="1"/>
      <c r="AE9" s="1"/>
    </row>
    <row r="10" spans="1:31" x14ac:dyDescent="0.25">
      <c r="A10" s="9">
        <v>9</v>
      </c>
      <c r="B10" s="2">
        <f t="shared" si="4"/>
        <v>7242.03</v>
      </c>
      <c r="C10" s="2">
        <f t="shared" si="5"/>
        <v>7.2420299999999997</v>
      </c>
      <c r="D10" s="2">
        <v>16449</v>
      </c>
      <c r="E10" s="2">
        <v>16484</v>
      </c>
      <c r="F10" s="2">
        <v>16384</v>
      </c>
      <c r="H10" s="2">
        <v>16522</v>
      </c>
      <c r="I10" s="5">
        <f t="shared" si="13"/>
        <v>-229</v>
      </c>
      <c r="K10" s="6">
        <f t="shared" si="14"/>
        <v>-237</v>
      </c>
      <c r="L10" s="6">
        <f t="shared" si="15"/>
        <v>-233</v>
      </c>
      <c r="M10" s="6">
        <f t="shared" si="16"/>
        <v>-244</v>
      </c>
      <c r="O10" s="6">
        <f t="shared" si="17"/>
        <v>-8</v>
      </c>
      <c r="P10" s="6">
        <f t="shared" si="18"/>
        <v>-4</v>
      </c>
      <c r="Q10" s="6">
        <f t="shared" si="19"/>
        <v>-15</v>
      </c>
      <c r="S10" s="14">
        <f t="shared" si="7"/>
        <v>3.4934497816593885E-2</v>
      </c>
      <c r="T10" s="14">
        <f t="shared" si="8"/>
        <v>1.7467248908296942E-2</v>
      </c>
      <c r="U10" s="14">
        <f t="shared" si="9"/>
        <v>6.5502183406113537E-2</v>
      </c>
      <c r="V10" s="1"/>
      <c r="W10" s="14">
        <f t="shared" si="10"/>
        <v>4.8420288100714201E-4</v>
      </c>
      <c r="X10" s="14">
        <f t="shared" si="11"/>
        <v>2.42101440503571E-4</v>
      </c>
      <c r="Y10" s="14">
        <f t="shared" si="12"/>
        <v>9.0788040188839129E-4</v>
      </c>
      <c r="Z10" s="1"/>
      <c r="AA10" s="1"/>
      <c r="AB10" s="1"/>
      <c r="AC10" s="1"/>
      <c r="AD10" s="1"/>
      <c r="AE10" s="1"/>
    </row>
    <row r="11" spans="1:31" x14ac:dyDescent="0.25">
      <c r="A11" s="9">
        <v>10</v>
      </c>
      <c r="B11" s="2">
        <f t="shared" si="4"/>
        <v>8046.7</v>
      </c>
      <c r="C11" s="2">
        <f t="shared" si="5"/>
        <v>8.0466999999999995</v>
      </c>
      <c r="D11" s="2">
        <v>16229</v>
      </c>
      <c r="E11" s="2">
        <v>16268</v>
      </c>
      <c r="F11" s="2">
        <v>16156</v>
      </c>
      <c r="H11" s="2">
        <v>16311</v>
      </c>
      <c r="I11" s="5">
        <f t="shared" si="13"/>
        <v>-211</v>
      </c>
      <c r="K11" s="6">
        <f t="shared" si="14"/>
        <v>-220</v>
      </c>
      <c r="L11" s="6">
        <f t="shared" si="15"/>
        <v>-216</v>
      </c>
      <c r="M11" s="6">
        <f t="shared" si="16"/>
        <v>-228</v>
      </c>
      <c r="O11" s="6">
        <f t="shared" si="17"/>
        <v>-9</v>
      </c>
      <c r="P11" s="6">
        <f t="shared" si="18"/>
        <v>-5</v>
      </c>
      <c r="Q11" s="6">
        <f t="shared" si="19"/>
        <v>-17</v>
      </c>
      <c r="S11" s="14">
        <f t="shared" si="7"/>
        <v>4.2654028436018961E-2</v>
      </c>
      <c r="T11" s="14">
        <f t="shared" si="8"/>
        <v>2.3696682464454975E-2</v>
      </c>
      <c r="U11" s="14">
        <f t="shared" si="9"/>
        <v>8.0568720379146919E-2</v>
      </c>
      <c r="V11" s="1"/>
      <c r="W11" s="14">
        <f t="shared" si="10"/>
        <v>5.5177487585065296E-4</v>
      </c>
      <c r="X11" s="14">
        <f t="shared" si="11"/>
        <v>3.0654159769480719E-4</v>
      </c>
      <c r="Y11" s="14">
        <f t="shared" si="12"/>
        <v>1.0422414321623445E-3</v>
      </c>
      <c r="Z11" s="1"/>
      <c r="AA11" s="1"/>
      <c r="AB11" s="1"/>
      <c r="AC11" s="1"/>
      <c r="AD11" s="1"/>
      <c r="AE11" s="1"/>
    </row>
    <row r="12" spans="1:31" x14ac:dyDescent="0.25">
      <c r="A12" s="9">
        <v>11</v>
      </c>
      <c r="B12" s="2">
        <f t="shared" si="4"/>
        <v>8851.369999999999</v>
      </c>
      <c r="C12" s="2">
        <f t="shared" si="5"/>
        <v>8.8513699999999993</v>
      </c>
      <c r="D12" s="2">
        <v>16024</v>
      </c>
      <c r="E12" s="2">
        <v>16067</v>
      </c>
      <c r="F12" s="2">
        <v>15944</v>
      </c>
      <c r="H12" s="2">
        <v>16115</v>
      </c>
      <c r="I12" s="5">
        <f t="shared" si="13"/>
        <v>-196</v>
      </c>
      <c r="K12" s="6">
        <f t="shared" si="14"/>
        <v>-205</v>
      </c>
      <c r="L12" s="6">
        <f t="shared" si="15"/>
        <v>-201</v>
      </c>
      <c r="M12" s="6">
        <f t="shared" si="16"/>
        <v>-212</v>
      </c>
      <c r="O12" s="6">
        <f t="shared" si="17"/>
        <v>-9</v>
      </c>
      <c r="P12" s="6">
        <f t="shared" si="18"/>
        <v>-5</v>
      </c>
      <c r="Q12" s="6">
        <f t="shared" si="19"/>
        <v>-16</v>
      </c>
      <c r="S12" s="14">
        <f t="shared" si="7"/>
        <v>4.5918367346938778E-2</v>
      </c>
      <c r="T12" s="14">
        <f t="shared" si="8"/>
        <v>2.5510204081632654E-2</v>
      </c>
      <c r="U12" s="14">
        <f t="shared" si="9"/>
        <v>8.1632653061224483E-2</v>
      </c>
      <c r="V12" s="1"/>
      <c r="W12" s="14">
        <f t="shared" si="10"/>
        <v>5.5848588271796464E-4</v>
      </c>
      <c r="X12" s="14">
        <f t="shared" si="11"/>
        <v>3.1026993484331366E-4</v>
      </c>
      <c r="Y12" s="14">
        <f t="shared" si="12"/>
        <v>9.9286379149860372E-4</v>
      </c>
      <c r="Z12" s="1"/>
      <c r="AA12" s="1"/>
      <c r="AB12" s="1"/>
      <c r="AC12" s="1"/>
      <c r="AD12" s="1"/>
      <c r="AE12" s="1"/>
    </row>
    <row r="13" spans="1:31" x14ac:dyDescent="0.25">
      <c r="A13" s="9">
        <v>12</v>
      </c>
      <c r="B13" s="2">
        <f t="shared" si="4"/>
        <v>9656.0399999999991</v>
      </c>
      <c r="C13" s="2">
        <f t="shared" si="5"/>
        <v>9.6560399999999991</v>
      </c>
      <c r="D13" s="2">
        <v>15832</v>
      </c>
      <c r="E13" s="2">
        <v>15880</v>
      </c>
      <c r="F13" s="2">
        <v>15745</v>
      </c>
      <c r="H13" s="2">
        <v>15934</v>
      </c>
      <c r="I13" s="5">
        <f t="shared" si="13"/>
        <v>-181</v>
      </c>
      <c r="K13" s="6">
        <f t="shared" si="14"/>
        <v>-192</v>
      </c>
      <c r="L13" s="6">
        <f t="shared" si="15"/>
        <v>-187</v>
      </c>
      <c r="M13" s="6">
        <f t="shared" si="16"/>
        <v>-199</v>
      </c>
      <c r="O13" s="6">
        <f t="shared" si="17"/>
        <v>-11</v>
      </c>
      <c r="P13" s="6">
        <f t="shared" si="18"/>
        <v>-6</v>
      </c>
      <c r="Q13" s="6">
        <f t="shared" si="19"/>
        <v>-18</v>
      </c>
      <c r="S13" s="14">
        <f t="shared" si="7"/>
        <v>6.0773480662983423E-2</v>
      </c>
      <c r="T13" s="14">
        <f t="shared" si="8"/>
        <v>3.3149171270718231E-2</v>
      </c>
      <c r="U13" s="14">
        <f t="shared" si="9"/>
        <v>9.9447513812154692E-2</v>
      </c>
      <c r="V13" s="1"/>
      <c r="W13" s="14">
        <f t="shared" si="10"/>
        <v>6.9034768419731394E-4</v>
      </c>
      <c r="X13" s="14">
        <f t="shared" si="11"/>
        <v>3.7655328228944395E-4</v>
      </c>
      <c r="Y13" s="14">
        <f t="shared" si="12"/>
        <v>1.1296598468683318E-3</v>
      </c>
      <c r="Z13" s="1"/>
      <c r="AA13" s="1"/>
      <c r="AB13" s="1"/>
      <c r="AC13" s="1"/>
      <c r="AD13" s="1"/>
      <c r="AE13" s="1"/>
    </row>
    <row r="14" spans="1:31" x14ac:dyDescent="0.25">
      <c r="A14" s="9">
        <v>13</v>
      </c>
      <c r="B14" s="2">
        <f t="shared" si="4"/>
        <v>10460.709999999999</v>
      </c>
      <c r="C14" s="2">
        <f t="shared" si="5"/>
        <v>10.460709999999999</v>
      </c>
      <c r="D14" s="2">
        <v>15653</v>
      </c>
      <c r="E14" s="2">
        <v>15705</v>
      </c>
      <c r="F14" s="2">
        <v>15558</v>
      </c>
      <c r="H14" s="2">
        <v>15765</v>
      </c>
      <c r="I14" s="5">
        <f t="shared" si="13"/>
        <v>-169</v>
      </c>
      <c r="K14" s="6">
        <f t="shared" si="14"/>
        <v>-179</v>
      </c>
      <c r="L14" s="6">
        <f t="shared" si="15"/>
        <v>-175</v>
      </c>
      <c r="M14" s="6">
        <f t="shared" si="16"/>
        <v>-187</v>
      </c>
      <c r="O14" s="6">
        <f t="shared" si="17"/>
        <v>-10</v>
      </c>
      <c r="P14" s="6">
        <f t="shared" si="18"/>
        <v>-6</v>
      </c>
      <c r="Q14" s="6">
        <f t="shared" si="19"/>
        <v>-18</v>
      </c>
      <c r="S14" s="14">
        <f t="shared" si="7"/>
        <v>5.9171597633136092E-2</v>
      </c>
      <c r="T14" s="14">
        <f t="shared" si="8"/>
        <v>3.5502958579881658E-2</v>
      </c>
      <c r="U14" s="14">
        <f t="shared" si="9"/>
        <v>0.10650887573964497</v>
      </c>
      <c r="V14" s="1"/>
      <c r="W14" s="14">
        <f t="shared" si="10"/>
        <v>6.3431652394544877E-4</v>
      </c>
      <c r="X14" s="14">
        <f t="shared" si="11"/>
        <v>3.8058991436726926E-4</v>
      </c>
      <c r="Y14" s="14">
        <f t="shared" si="12"/>
        <v>1.1417697431018079E-3</v>
      </c>
      <c r="Z14" s="1"/>
      <c r="AA14" s="1"/>
      <c r="AB14" s="1"/>
      <c r="AC14" s="1"/>
      <c r="AD14" s="1"/>
      <c r="AE14" s="1"/>
    </row>
    <row r="15" spans="1:31" x14ac:dyDescent="0.25">
      <c r="A15" s="9">
        <v>14</v>
      </c>
      <c r="B15" s="2">
        <f t="shared" si="4"/>
        <v>11265.38</v>
      </c>
      <c r="C15" s="2">
        <f t="shared" si="5"/>
        <v>11.265379999999999</v>
      </c>
      <c r="D15" s="2">
        <v>15485</v>
      </c>
      <c r="E15" s="2">
        <v>15542</v>
      </c>
      <c r="F15" s="2">
        <v>15383</v>
      </c>
      <c r="H15" s="2">
        <v>15607</v>
      </c>
      <c r="I15" s="5">
        <f t="shared" si="13"/>
        <v>-158</v>
      </c>
      <c r="K15" s="6">
        <f t="shared" si="14"/>
        <v>-168</v>
      </c>
      <c r="L15" s="6">
        <f t="shared" si="15"/>
        <v>-163</v>
      </c>
      <c r="M15" s="6">
        <f t="shared" si="16"/>
        <v>-175</v>
      </c>
      <c r="O15" s="6">
        <f t="shared" si="17"/>
        <v>-10</v>
      </c>
      <c r="P15" s="6">
        <f t="shared" si="18"/>
        <v>-5</v>
      </c>
      <c r="Q15" s="6">
        <f t="shared" si="19"/>
        <v>-17</v>
      </c>
      <c r="S15" s="14">
        <f t="shared" si="7"/>
        <v>6.3291139240506333E-2</v>
      </c>
      <c r="T15" s="14">
        <f t="shared" si="8"/>
        <v>3.1645569620253167E-2</v>
      </c>
      <c r="U15" s="14">
        <f t="shared" si="9"/>
        <v>0.10759493670886076</v>
      </c>
      <c r="V15" s="1"/>
      <c r="W15" s="14">
        <f t="shared" si="10"/>
        <v>6.407381303261357E-4</v>
      </c>
      <c r="X15" s="14">
        <f t="shared" si="11"/>
        <v>3.2036906516306785E-4</v>
      </c>
      <c r="Y15" s="14">
        <f t="shared" si="12"/>
        <v>1.0892548215544306E-3</v>
      </c>
      <c r="Z15" s="1"/>
      <c r="AA15" s="1"/>
      <c r="AB15" s="1"/>
      <c r="AC15" s="1"/>
      <c r="AD15" s="1"/>
      <c r="AE15" s="1"/>
    </row>
    <row r="16" spans="1:31" x14ac:dyDescent="0.25">
      <c r="A16" s="9">
        <v>15</v>
      </c>
      <c r="B16" s="2">
        <f t="shared" si="4"/>
        <v>12070.05</v>
      </c>
      <c r="C16" s="2">
        <f t="shared" si="5"/>
        <v>12.070049999999998</v>
      </c>
      <c r="D16" s="2">
        <v>15328</v>
      </c>
      <c r="E16" s="2">
        <v>15390</v>
      </c>
      <c r="F16" s="2">
        <v>15219</v>
      </c>
      <c r="H16" s="2">
        <v>15461</v>
      </c>
      <c r="I16" s="5">
        <f t="shared" si="13"/>
        <v>-146</v>
      </c>
      <c r="K16" s="6">
        <f t="shared" si="14"/>
        <v>-157</v>
      </c>
      <c r="L16" s="6">
        <f t="shared" si="15"/>
        <v>-152</v>
      </c>
      <c r="M16" s="6">
        <f t="shared" si="16"/>
        <v>-164</v>
      </c>
      <c r="O16" s="6">
        <f t="shared" si="17"/>
        <v>-11</v>
      </c>
      <c r="P16" s="6">
        <f t="shared" si="18"/>
        <v>-6</v>
      </c>
      <c r="Q16" s="6">
        <f t="shared" si="19"/>
        <v>-18</v>
      </c>
      <c r="S16" s="14">
        <f t="shared" si="7"/>
        <v>7.5342465753424653E-2</v>
      </c>
      <c r="T16" s="14">
        <f t="shared" si="8"/>
        <v>4.1095890410958902E-2</v>
      </c>
      <c r="U16" s="14">
        <f t="shared" si="9"/>
        <v>0.12328767123287671</v>
      </c>
      <c r="V16" s="1"/>
      <c r="W16" s="14">
        <f t="shared" si="10"/>
        <v>7.1146756354698915E-4</v>
      </c>
      <c r="X16" s="14">
        <f t="shared" si="11"/>
        <v>3.8807321648017592E-4</v>
      </c>
      <c r="Y16" s="14">
        <f t="shared" si="12"/>
        <v>1.1642196494405278E-3</v>
      </c>
      <c r="Z16" s="1"/>
      <c r="AA16" s="1"/>
      <c r="AB16" s="1"/>
      <c r="AC16" s="1"/>
      <c r="AD16" s="1"/>
      <c r="AE16" s="1"/>
    </row>
    <row r="17" spans="1:31" x14ac:dyDescent="0.25">
      <c r="A17" s="9">
        <v>16</v>
      </c>
      <c r="B17" s="2">
        <f t="shared" si="4"/>
        <v>12874.72</v>
      </c>
      <c r="C17" s="2">
        <f t="shared" si="5"/>
        <v>12.87472</v>
      </c>
      <c r="D17" s="2">
        <v>15180</v>
      </c>
      <c r="E17" s="2">
        <v>15248</v>
      </c>
      <c r="F17" s="2">
        <v>15064</v>
      </c>
      <c r="H17" s="2">
        <v>15325</v>
      </c>
      <c r="I17" s="5">
        <f t="shared" si="13"/>
        <v>-136</v>
      </c>
      <c r="K17" s="6">
        <f t="shared" si="14"/>
        <v>-148</v>
      </c>
      <c r="L17" s="6">
        <f t="shared" si="15"/>
        <v>-142</v>
      </c>
      <c r="M17" s="6">
        <f t="shared" si="16"/>
        <v>-155</v>
      </c>
      <c r="O17" s="6">
        <f t="shared" si="17"/>
        <v>-12</v>
      </c>
      <c r="P17" s="6">
        <f t="shared" si="18"/>
        <v>-6</v>
      </c>
      <c r="Q17" s="6">
        <f t="shared" si="19"/>
        <v>-19</v>
      </c>
      <c r="S17" s="14">
        <f t="shared" si="7"/>
        <v>8.8235294117647065E-2</v>
      </c>
      <c r="T17" s="14">
        <f t="shared" si="8"/>
        <v>4.4117647058823532E-2</v>
      </c>
      <c r="U17" s="14">
        <f t="shared" si="9"/>
        <v>0.13970588235294118</v>
      </c>
      <c r="V17" s="1"/>
      <c r="W17" s="14">
        <f t="shared" si="10"/>
        <v>7.8303425774877648E-4</v>
      </c>
      <c r="X17" s="14">
        <f t="shared" si="11"/>
        <v>3.9151712887438824E-4</v>
      </c>
      <c r="Y17" s="14">
        <f t="shared" si="12"/>
        <v>1.2398042414355629E-3</v>
      </c>
      <c r="Z17" s="1"/>
      <c r="AA17" s="1"/>
      <c r="AB17" s="1"/>
      <c r="AC17" s="1"/>
      <c r="AD17" s="1"/>
      <c r="AE17" s="1"/>
    </row>
    <row r="18" spans="1:31" x14ac:dyDescent="0.25">
      <c r="A18" s="9">
        <v>17</v>
      </c>
      <c r="B18" s="2">
        <f t="shared" si="4"/>
        <v>13679.39</v>
      </c>
      <c r="C18" s="2">
        <f t="shared" si="5"/>
        <v>13.67939</v>
      </c>
      <c r="D18" s="2">
        <v>15041</v>
      </c>
      <c r="E18" s="2">
        <v>15114</v>
      </c>
      <c r="F18" s="2">
        <v>14919</v>
      </c>
      <c r="H18" s="2">
        <v>15199</v>
      </c>
      <c r="I18" s="5">
        <f t="shared" si="13"/>
        <v>-126</v>
      </c>
      <c r="K18" s="6">
        <f t="shared" si="14"/>
        <v>-139</v>
      </c>
      <c r="L18" s="6">
        <f t="shared" si="15"/>
        <v>-134</v>
      </c>
      <c r="M18" s="6">
        <f t="shared" si="16"/>
        <v>-145</v>
      </c>
      <c r="O18" s="6">
        <f t="shared" si="17"/>
        <v>-13</v>
      </c>
      <c r="P18" s="6">
        <f t="shared" si="18"/>
        <v>-8</v>
      </c>
      <c r="Q18" s="6">
        <f t="shared" si="19"/>
        <v>-19</v>
      </c>
      <c r="S18" s="14">
        <f t="shared" si="7"/>
        <v>0.10317460317460317</v>
      </c>
      <c r="T18" s="14">
        <f t="shared" si="8"/>
        <v>6.3492063492063489E-2</v>
      </c>
      <c r="U18" s="14">
        <f t="shared" si="9"/>
        <v>0.15079365079365079</v>
      </c>
      <c r="V18" s="1"/>
      <c r="W18" s="14">
        <f t="shared" si="10"/>
        <v>8.5531942890979668E-4</v>
      </c>
      <c r="X18" s="14">
        <f t="shared" si="11"/>
        <v>5.2635041779064407E-4</v>
      </c>
      <c r="Y18" s="14">
        <f t="shared" si="12"/>
        <v>1.2500822422527797E-3</v>
      </c>
      <c r="Z18" s="1"/>
      <c r="AA18" s="1"/>
      <c r="AB18" s="1"/>
      <c r="AC18" s="1"/>
      <c r="AD18" s="1"/>
      <c r="AE18" s="1"/>
    </row>
    <row r="19" spans="1:31" x14ac:dyDescent="0.25">
      <c r="A19" s="9">
        <v>18</v>
      </c>
      <c r="B19" s="2">
        <f t="shared" si="4"/>
        <v>14484.06</v>
      </c>
      <c r="C19" s="2">
        <f t="shared" si="5"/>
        <v>14.484059999999999</v>
      </c>
      <c r="D19" s="2">
        <v>14911</v>
      </c>
      <c r="E19" s="2">
        <v>14990</v>
      </c>
      <c r="F19" s="2">
        <v>14782</v>
      </c>
      <c r="H19" s="2">
        <v>15082</v>
      </c>
      <c r="I19" s="5">
        <f t="shared" si="13"/>
        <v>-117</v>
      </c>
      <c r="K19" s="6">
        <f t="shared" si="14"/>
        <v>-130</v>
      </c>
      <c r="L19" s="6">
        <f t="shared" si="15"/>
        <v>-124</v>
      </c>
      <c r="M19" s="6">
        <f t="shared" si="16"/>
        <v>-137</v>
      </c>
      <c r="O19" s="6">
        <f t="shared" si="17"/>
        <v>-13</v>
      </c>
      <c r="P19" s="6">
        <f t="shared" si="18"/>
        <v>-7</v>
      </c>
      <c r="Q19" s="6">
        <f t="shared" si="19"/>
        <v>-20</v>
      </c>
      <c r="S19" s="14">
        <f t="shared" si="7"/>
        <v>0.1111111111111111</v>
      </c>
      <c r="T19" s="14">
        <f t="shared" si="8"/>
        <v>5.9829059829059832E-2</v>
      </c>
      <c r="U19" s="14">
        <f t="shared" si="9"/>
        <v>0.17094017094017094</v>
      </c>
      <c r="V19" s="1"/>
      <c r="W19" s="14">
        <f t="shared" si="10"/>
        <v>8.6195464792467838E-4</v>
      </c>
      <c r="X19" s="14">
        <f t="shared" si="11"/>
        <v>4.6412942580559605E-4</v>
      </c>
      <c r="Y19" s="14">
        <f t="shared" si="12"/>
        <v>1.3260840737302744E-3</v>
      </c>
      <c r="Z19" s="1"/>
      <c r="AA19" s="1"/>
      <c r="AB19" s="1"/>
      <c r="AC19" s="1"/>
      <c r="AD19" s="1"/>
      <c r="AE19" s="1"/>
    </row>
    <row r="20" spans="1:31" x14ac:dyDescent="0.25">
      <c r="A20" s="9">
        <v>19</v>
      </c>
      <c r="B20" s="2">
        <f t="shared" si="4"/>
        <v>15288.73</v>
      </c>
      <c r="C20" s="2">
        <f t="shared" si="5"/>
        <v>15.288729999999999</v>
      </c>
      <c r="D20" s="2">
        <v>14788</v>
      </c>
      <c r="E20" s="2">
        <v>14873</v>
      </c>
      <c r="F20" s="2">
        <v>14653</v>
      </c>
      <c r="H20" s="2">
        <v>14973</v>
      </c>
      <c r="I20" s="5">
        <f t="shared" si="13"/>
        <v>-109</v>
      </c>
      <c r="K20" s="6">
        <f t="shared" si="14"/>
        <v>-123</v>
      </c>
      <c r="L20" s="6">
        <f t="shared" si="15"/>
        <v>-117</v>
      </c>
      <c r="M20" s="6">
        <f t="shared" si="16"/>
        <v>-129</v>
      </c>
      <c r="O20" s="6">
        <f t="shared" si="17"/>
        <v>-14</v>
      </c>
      <c r="P20" s="6">
        <f t="shared" si="18"/>
        <v>-8</v>
      </c>
      <c r="Q20" s="6">
        <f t="shared" si="19"/>
        <v>-20</v>
      </c>
      <c r="S20" s="14">
        <f t="shared" si="7"/>
        <v>0.12844036697247707</v>
      </c>
      <c r="T20" s="14">
        <f t="shared" si="8"/>
        <v>7.3394495412844041E-2</v>
      </c>
      <c r="U20" s="14">
        <f t="shared" si="9"/>
        <v>0.1834862385321101</v>
      </c>
      <c r="V20" s="1"/>
      <c r="W20" s="14">
        <f t="shared" si="10"/>
        <v>9.3501636278634881E-4</v>
      </c>
      <c r="X20" s="14">
        <f t="shared" si="11"/>
        <v>5.3429506444934219E-4</v>
      </c>
      <c r="Y20" s="14">
        <f t="shared" si="12"/>
        <v>1.3357376611233553E-3</v>
      </c>
      <c r="Z20" s="1"/>
      <c r="AA20" s="1"/>
      <c r="AB20" s="1"/>
      <c r="AC20" s="1"/>
      <c r="AD20" s="1"/>
      <c r="AE20" s="1"/>
    </row>
    <row r="21" spans="1:31" x14ac:dyDescent="0.25">
      <c r="A21" s="9">
        <v>20</v>
      </c>
      <c r="B21" s="2">
        <f t="shared" si="4"/>
        <v>16093.4</v>
      </c>
      <c r="C21" s="2">
        <f t="shared" si="5"/>
        <v>16.093399999999999</v>
      </c>
      <c r="D21" s="2">
        <v>14673</v>
      </c>
      <c r="E21" s="2">
        <v>14764</v>
      </c>
      <c r="F21" s="2">
        <v>14532</v>
      </c>
      <c r="H21" s="2">
        <v>14873</v>
      </c>
      <c r="I21" s="5">
        <f t="shared" si="13"/>
        <v>-100</v>
      </c>
      <c r="K21" s="6">
        <f t="shared" si="14"/>
        <v>-115</v>
      </c>
      <c r="L21" s="6">
        <f t="shared" si="15"/>
        <v>-109</v>
      </c>
      <c r="M21" s="6">
        <f t="shared" si="16"/>
        <v>-121</v>
      </c>
      <c r="O21" s="6">
        <f t="shared" si="17"/>
        <v>-15</v>
      </c>
      <c r="P21" s="6">
        <f t="shared" si="18"/>
        <v>-9</v>
      </c>
      <c r="Q21" s="6">
        <f t="shared" si="19"/>
        <v>-21</v>
      </c>
      <c r="S21" s="14">
        <f t="shared" si="7"/>
        <v>0.15</v>
      </c>
      <c r="T21" s="14">
        <f t="shared" si="8"/>
        <v>0.09</v>
      </c>
      <c r="U21" s="14">
        <f t="shared" si="9"/>
        <v>0.21</v>
      </c>
      <c r="V21" s="1"/>
      <c r="W21" s="14">
        <f t="shared" si="10"/>
        <v>1.0085389632219458E-3</v>
      </c>
      <c r="X21" s="14">
        <f t="shared" si="11"/>
        <v>6.0512337793316745E-4</v>
      </c>
      <c r="Y21" s="14">
        <f t="shared" si="12"/>
        <v>1.411954548510724E-3</v>
      </c>
      <c r="Z21" s="1"/>
      <c r="AA21" s="1"/>
      <c r="AB21" s="1"/>
      <c r="AC21" s="1"/>
      <c r="AD21" s="1"/>
      <c r="AE21" s="1"/>
    </row>
    <row r="22" spans="1:31" x14ac:dyDescent="0.25">
      <c r="A22" s="9">
        <v>21</v>
      </c>
      <c r="B22" s="2">
        <f t="shared" si="4"/>
        <v>16898.07</v>
      </c>
      <c r="C22" s="2">
        <f t="shared" si="5"/>
        <v>16.898070000000001</v>
      </c>
      <c r="D22" s="2">
        <v>14564</v>
      </c>
      <c r="E22" s="2">
        <v>14662</v>
      </c>
      <c r="F22" s="2">
        <v>14418</v>
      </c>
      <c r="H22" s="2">
        <v>14780</v>
      </c>
      <c r="I22" s="5">
        <f t="shared" si="13"/>
        <v>-93</v>
      </c>
      <c r="K22" s="6">
        <f t="shared" si="14"/>
        <v>-109</v>
      </c>
      <c r="L22" s="6">
        <f t="shared" si="15"/>
        <v>-102</v>
      </c>
      <c r="M22" s="6">
        <f t="shared" si="16"/>
        <v>-114</v>
      </c>
      <c r="O22" s="6">
        <f t="shared" si="17"/>
        <v>-16</v>
      </c>
      <c r="P22" s="6">
        <f t="shared" si="18"/>
        <v>-9</v>
      </c>
      <c r="Q22" s="6">
        <f t="shared" si="19"/>
        <v>-21</v>
      </c>
      <c r="S22" s="14">
        <f t="shared" si="7"/>
        <v>0.17204301075268819</v>
      </c>
      <c r="T22" s="14">
        <f t="shared" si="8"/>
        <v>9.6774193548387094E-2</v>
      </c>
      <c r="U22" s="14">
        <f t="shared" si="9"/>
        <v>0.22580645161290322</v>
      </c>
      <c r="V22" s="1"/>
      <c r="W22" s="14">
        <f t="shared" si="10"/>
        <v>1.0825439783491205E-3</v>
      </c>
      <c r="X22" s="14">
        <f t="shared" si="11"/>
        <v>6.0893098782138029E-4</v>
      </c>
      <c r="Y22" s="14">
        <f t="shared" si="12"/>
        <v>1.4208389715832206E-3</v>
      </c>
      <c r="Z22" s="1"/>
      <c r="AA22" s="1"/>
      <c r="AB22" s="1"/>
      <c r="AC22" s="1"/>
      <c r="AD22" s="1"/>
      <c r="AE22" s="1"/>
    </row>
    <row r="23" spans="1:31" x14ac:dyDescent="0.25">
      <c r="A23" s="9">
        <v>22</v>
      </c>
      <c r="B23" s="2">
        <f t="shared" si="4"/>
        <v>17702.739999999998</v>
      </c>
      <c r="C23" s="2">
        <f t="shared" si="5"/>
        <v>17.702739999999999</v>
      </c>
      <c r="D23" s="2">
        <v>14462</v>
      </c>
      <c r="E23" s="2">
        <v>14567</v>
      </c>
      <c r="F23" s="2">
        <v>14311</v>
      </c>
      <c r="H23" s="2">
        <v>14695</v>
      </c>
      <c r="I23" s="5">
        <f t="shared" si="13"/>
        <v>-85</v>
      </c>
      <c r="K23" s="6">
        <f t="shared" si="14"/>
        <v>-102</v>
      </c>
      <c r="L23" s="6">
        <f t="shared" si="15"/>
        <v>-95</v>
      </c>
      <c r="M23" s="6">
        <f t="shared" si="16"/>
        <v>-107</v>
      </c>
      <c r="O23" s="6">
        <f t="shared" si="17"/>
        <v>-17</v>
      </c>
      <c r="P23" s="6">
        <f t="shared" si="18"/>
        <v>-10</v>
      </c>
      <c r="Q23" s="6">
        <f t="shared" si="19"/>
        <v>-22</v>
      </c>
      <c r="S23" s="14">
        <f t="shared" si="7"/>
        <v>0.2</v>
      </c>
      <c r="T23" s="14">
        <f t="shared" si="8"/>
        <v>0.11764705882352941</v>
      </c>
      <c r="U23" s="14">
        <f t="shared" si="9"/>
        <v>0.25882352941176473</v>
      </c>
      <c r="V23" s="1"/>
      <c r="W23" s="14">
        <f t="shared" si="10"/>
        <v>1.1568560734943859E-3</v>
      </c>
      <c r="X23" s="14">
        <f t="shared" si="11"/>
        <v>6.8050357264375636E-4</v>
      </c>
      <c r="Y23" s="14">
        <f t="shared" si="12"/>
        <v>1.4971078598162641E-3</v>
      </c>
      <c r="Z23" s="1"/>
      <c r="AA23" s="1"/>
      <c r="AB23" s="1"/>
      <c r="AC23" s="1"/>
      <c r="AD23" s="1"/>
      <c r="AE23" s="1"/>
    </row>
    <row r="24" spans="1:31" x14ac:dyDescent="0.25">
      <c r="A24" s="9">
        <v>23</v>
      </c>
      <c r="B24" s="2">
        <f t="shared" si="4"/>
        <v>18507.41</v>
      </c>
      <c r="C24" s="2">
        <f t="shared" si="5"/>
        <v>18.50741</v>
      </c>
      <c r="D24" s="2">
        <v>14365</v>
      </c>
      <c r="E24" s="2">
        <v>14477</v>
      </c>
      <c r="F24" s="2">
        <v>14210</v>
      </c>
      <c r="H24" s="2">
        <v>14617</v>
      </c>
      <c r="I24" s="5">
        <f t="shared" si="13"/>
        <v>-78</v>
      </c>
      <c r="K24" s="6">
        <f t="shared" si="14"/>
        <v>-97</v>
      </c>
      <c r="L24" s="6">
        <f t="shared" si="15"/>
        <v>-90</v>
      </c>
      <c r="M24" s="6">
        <f t="shared" si="16"/>
        <v>-101</v>
      </c>
      <c r="O24" s="6">
        <f t="shared" si="17"/>
        <v>-19</v>
      </c>
      <c r="P24" s="6">
        <f t="shared" si="18"/>
        <v>-12</v>
      </c>
      <c r="Q24" s="6">
        <f t="shared" si="19"/>
        <v>-23</v>
      </c>
      <c r="S24" s="14">
        <f t="shared" si="7"/>
        <v>0.24358974358974358</v>
      </c>
      <c r="T24" s="14">
        <f t="shared" si="8"/>
        <v>0.15384615384615385</v>
      </c>
      <c r="U24" s="14">
        <f t="shared" si="9"/>
        <v>0.29487179487179488</v>
      </c>
      <c r="V24" s="1"/>
      <c r="W24" s="14">
        <f t="shared" si="10"/>
        <v>1.299856331668605E-3</v>
      </c>
      <c r="X24" s="14">
        <f t="shared" si="11"/>
        <v>8.2096189368543473E-4</v>
      </c>
      <c r="Y24" s="14">
        <f t="shared" si="12"/>
        <v>1.5735102962304167E-3</v>
      </c>
      <c r="Z24" s="1"/>
      <c r="AA24" s="1"/>
      <c r="AB24" s="1"/>
      <c r="AC24" s="1"/>
      <c r="AD24" s="1"/>
      <c r="AE24" s="1"/>
    </row>
    <row r="25" spans="1:31" x14ac:dyDescent="0.25">
      <c r="A25" s="9">
        <v>24</v>
      </c>
      <c r="B25" s="2">
        <f t="shared" si="4"/>
        <v>19312.079999999998</v>
      </c>
      <c r="C25" s="2">
        <f t="shared" si="5"/>
        <v>19.312079999999998</v>
      </c>
      <c r="D25" s="2">
        <v>14274</v>
      </c>
      <c r="E25" s="2">
        <v>14394</v>
      </c>
      <c r="F25" s="2">
        <v>14115</v>
      </c>
      <c r="H25" s="2">
        <v>14546</v>
      </c>
      <c r="I25" s="5">
        <f t="shared" si="13"/>
        <v>-71</v>
      </c>
      <c r="K25" s="6">
        <f t="shared" si="14"/>
        <v>-91</v>
      </c>
      <c r="L25" s="6">
        <f t="shared" si="15"/>
        <v>-83</v>
      </c>
      <c r="M25" s="6">
        <f t="shared" si="16"/>
        <v>-95</v>
      </c>
      <c r="O25" s="6">
        <f t="shared" si="17"/>
        <v>-20</v>
      </c>
      <c r="P25" s="6">
        <f t="shared" si="18"/>
        <v>-12</v>
      </c>
      <c r="Q25" s="6">
        <f t="shared" si="19"/>
        <v>-24</v>
      </c>
      <c r="S25" s="14">
        <f t="shared" si="7"/>
        <v>0.28169014084507044</v>
      </c>
      <c r="T25" s="14">
        <f t="shared" si="8"/>
        <v>0.16901408450704225</v>
      </c>
      <c r="U25" s="14">
        <f t="shared" si="9"/>
        <v>0.3380281690140845</v>
      </c>
      <c r="V25" s="1"/>
      <c r="W25" s="14">
        <f t="shared" si="10"/>
        <v>1.3749484394335212E-3</v>
      </c>
      <c r="X25" s="14">
        <f t="shared" si="11"/>
        <v>8.2496906366011271E-4</v>
      </c>
      <c r="Y25" s="14">
        <f t="shared" si="12"/>
        <v>1.6499381273202254E-3</v>
      </c>
      <c r="Z25" s="1"/>
      <c r="AA25" s="1"/>
      <c r="AB25" s="1"/>
      <c r="AC25" s="1"/>
      <c r="AD25" s="1"/>
      <c r="AE25" s="1"/>
    </row>
    <row r="26" spans="1:31" x14ac:dyDescent="0.25">
      <c r="A26" s="9">
        <v>25</v>
      </c>
      <c r="B26" s="2">
        <f t="shared" si="4"/>
        <v>20116.75</v>
      </c>
      <c r="C26" s="2">
        <f t="shared" si="5"/>
        <v>20.11675</v>
      </c>
      <c r="D26" s="2">
        <v>14188</v>
      </c>
      <c r="E26" s="2">
        <v>14315</v>
      </c>
      <c r="F26" s="2">
        <v>14027</v>
      </c>
      <c r="H26" s="2">
        <v>14482</v>
      </c>
      <c r="I26" s="5">
        <f t="shared" si="13"/>
        <v>-64</v>
      </c>
      <c r="K26" s="6">
        <f t="shared" si="14"/>
        <v>-86</v>
      </c>
      <c r="L26" s="6">
        <f t="shared" si="15"/>
        <v>-79</v>
      </c>
      <c r="M26" s="6">
        <f t="shared" si="16"/>
        <v>-88</v>
      </c>
      <c r="O26" s="6">
        <f t="shared" si="17"/>
        <v>-22</v>
      </c>
      <c r="P26" s="6">
        <f t="shared" si="18"/>
        <v>-15</v>
      </c>
      <c r="Q26" s="6">
        <f t="shared" si="19"/>
        <v>-24</v>
      </c>
      <c r="S26" s="14">
        <f t="shared" si="7"/>
        <v>0.34375</v>
      </c>
      <c r="T26" s="14">
        <f t="shared" si="8"/>
        <v>0.234375</v>
      </c>
      <c r="U26" s="14">
        <f t="shared" si="9"/>
        <v>0.375</v>
      </c>
      <c r="V26" s="1"/>
      <c r="W26" s="14">
        <f t="shared" si="10"/>
        <v>1.5191271923767435E-3</v>
      </c>
      <c r="X26" s="14">
        <f t="shared" si="11"/>
        <v>1.0357685402568706E-3</v>
      </c>
      <c r="Y26" s="14">
        <f t="shared" si="12"/>
        <v>1.6572296644109929E-3</v>
      </c>
      <c r="Z26" s="1"/>
      <c r="AA26" s="1"/>
      <c r="AB26" s="1"/>
      <c r="AC26" s="1"/>
      <c r="AD26" s="1"/>
      <c r="AE26" s="1"/>
    </row>
    <row r="27" spans="1:31" x14ac:dyDescent="0.25">
      <c r="A27" s="9">
        <v>26</v>
      </c>
      <c r="B27" s="2">
        <f t="shared" si="4"/>
        <v>20921.419999999998</v>
      </c>
      <c r="C27" s="2">
        <f t="shared" si="5"/>
        <v>20.921419999999998</v>
      </c>
      <c r="D27" s="2">
        <v>14106</v>
      </c>
      <c r="E27" s="2">
        <v>14241</v>
      </c>
      <c r="F27" s="2">
        <v>13944</v>
      </c>
      <c r="H27" s="2">
        <v>14423</v>
      </c>
      <c r="I27" s="5">
        <f t="shared" si="13"/>
        <v>-59</v>
      </c>
      <c r="K27" s="6">
        <f t="shared" si="14"/>
        <v>-82</v>
      </c>
      <c r="L27" s="6">
        <f t="shared" si="15"/>
        <v>-74</v>
      </c>
      <c r="M27" s="6">
        <f t="shared" si="16"/>
        <v>-83</v>
      </c>
      <c r="O27" s="6">
        <f t="shared" si="17"/>
        <v>-23</v>
      </c>
      <c r="P27" s="6">
        <f t="shared" si="18"/>
        <v>-15</v>
      </c>
      <c r="Q27" s="6">
        <f t="shared" si="19"/>
        <v>-24</v>
      </c>
      <c r="S27" s="14">
        <f t="shared" si="7"/>
        <v>0.38983050847457629</v>
      </c>
      <c r="T27" s="14">
        <f t="shared" si="8"/>
        <v>0.25423728813559321</v>
      </c>
      <c r="U27" s="14">
        <f t="shared" si="9"/>
        <v>0.40677966101694918</v>
      </c>
      <c r="V27" s="1"/>
      <c r="W27" s="14">
        <f t="shared" si="10"/>
        <v>1.5946751716009152E-3</v>
      </c>
      <c r="X27" s="14">
        <f t="shared" si="11"/>
        <v>1.0400055466962491E-3</v>
      </c>
      <c r="Y27" s="14">
        <f t="shared" si="12"/>
        <v>1.6640088747139985E-3</v>
      </c>
      <c r="Z27" s="1"/>
      <c r="AA27" s="1"/>
      <c r="AB27" s="1"/>
      <c r="AC27" s="1"/>
      <c r="AD27" s="1"/>
      <c r="AE27" s="1"/>
    </row>
    <row r="28" spans="1:31" x14ac:dyDescent="0.25">
      <c r="A28" s="9">
        <v>27</v>
      </c>
      <c r="B28" s="2">
        <f t="shared" si="4"/>
        <v>21726.09</v>
      </c>
      <c r="C28" s="2">
        <f t="shared" si="5"/>
        <v>21.726089999999999</v>
      </c>
      <c r="D28" s="2">
        <v>14028</v>
      </c>
      <c r="E28" s="2">
        <v>14172</v>
      </c>
      <c r="F28" s="2">
        <v>13867</v>
      </c>
      <c r="H28" s="2">
        <v>14371</v>
      </c>
      <c r="I28" s="5">
        <f t="shared" si="13"/>
        <v>-52</v>
      </c>
      <c r="K28" s="6">
        <f t="shared" si="14"/>
        <v>-78</v>
      </c>
      <c r="L28" s="6">
        <f t="shared" si="15"/>
        <v>-69</v>
      </c>
      <c r="M28" s="6">
        <f t="shared" si="16"/>
        <v>-77</v>
      </c>
      <c r="O28" s="6">
        <f t="shared" si="17"/>
        <v>-26</v>
      </c>
      <c r="P28" s="6">
        <f t="shared" si="18"/>
        <v>-17</v>
      </c>
      <c r="Q28" s="6">
        <f t="shared" si="19"/>
        <v>-25</v>
      </c>
      <c r="S28" s="14">
        <f t="shared" si="7"/>
        <v>0.5</v>
      </c>
      <c r="T28" s="14">
        <f t="shared" si="8"/>
        <v>0.32692307692307693</v>
      </c>
      <c r="U28" s="14">
        <f t="shared" si="9"/>
        <v>0.48076923076923078</v>
      </c>
      <c r="V28" s="1"/>
      <c r="W28" s="14">
        <f t="shared" si="10"/>
        <v>1.8091990814835433E-3</v>
      </c>
      <c r="X28" s="14">
        <f t="shared" si="11"/>
        <v>1.1829378609700091E-3</v>
      </c>
      <c r="Y28" s="14">
        <f t="shared" si="12"/>
        <v>1.7396145014264839E-3</v>
      </c>
      <c r="Z28" s="1"/>
      <c r="AA28" s="1"/>
      <c r="AB28" s="1"/>
      <c r="AC28" s="1"/>
      <c r="AD28" s="1"/>
      <c r="AE28" s="1"/>
    </row>
    <row r="29" spans="1:31" x14ac:dyDescent="0.25">
      <c r="A29" s="9">
        <v>28</v>
      </c>
      <c r="B29" s="2">
        <f t="shared" si="4"/>
        <v>22530.76</v>
      </c>
      <c r="C29" s="2">
        <f t="shared" si="5"/>
        <v>22.530759999999997</v>
      </c>
      <c r="D29" s="2">
        <v>13954</v>
      </c>
      <c r="E29" s="2">
        <v>14106</v>
      </c>
      <c r="F29" s="2">
        <v>13795</v>
      </c>
      <c r="H29" s="2">
        <v>14325</v>
      </c>
      <c r="I29" s="5">
        <f t="shared" si="13"/>
        <v>-46</v>
      </c>
      <c r="K29" s="6">
        <f t="shared" si="14"/>
        <v>-74</v>
      </c>
      <c r="L29" s="6">
        <f t="shared" si="15"/>
        <v>-66</v>
      </c>
      <c r="M29" s="6">
        <f t="shared" si="16"/>
        <v>-72</v>
      </c>
      <c r="O29" s="6">
        <f t="shared" si="17"/>
        <v>-28</v>
      </c>
      <c r="P29" s="6">
        <f t="shared" si="18"/>
        <v>-20</v>
      </c>
      <c r="Q29" s="6">
        <f t="shared" si="19"/>
        <v>-26</v>
      </c>
      <c r="S29" s="14">
        <f t="shared" si="7"/>
        <v>0.60869565217391308</v>
      </c>
      <c r="T29" s="14">
        <f t="shared" si="8"/>
        <v>0.43478260869565216</v>
      </c>
      <c r="U29" s="14">
        <f t="shared" si="9"/>
        <v>0.56521739130434778</v>
      </c>
      <c r="V29" s="1"/>
      <c r="W29" s="14">
        <f t="shared" si="10"/>
        <v>1.9546247818499128E-3</v>
      </c>
      <c r="X29" s="14">
        <f t="shared" si="11"/>
        <v>1.3961605584642235E-3</v>
      </c>
      <c r="Y29" s="14">
        <f t="shared" si="12"/>
        <v>1.8150087260034903E-3</v>
      </c>
      <c r="Z29" s="1"/>
      <c r="AA29" s="1"/>
      <c r="AB29" s="1"/>
      <c r="AC29" s="1"/>
      <c r="AD29" s="1"/>
      <c r="AE29" s="1"/>
    </row>
    <row r="30" spans="1:31" x14ac:dyDescent="0.25">
      <c r="A30" s="9">
        <v>29</v>
      </c>
      <c r="B30" s="2">
        <f t="shared" si="4"/>
        <v>23335.43</v>
      </c>
      <c r="C30" s="2">
        <f t="shared" si="5"/>
        <v>23.335429999999999</v>
      </c>
      <c r="D30" s="2">
        <v>13883</v>
      </c>
      <c r="E30" s="2">
        <v>14043</v>
      </c>
      <c r="F30" s="2">
        <v>13728</v>
      </c>
      <c r="H30" s="2">
        <v>14285</v>
      </c>
      <c r="I30" s="5">
        <f t="shared" si="13"/>
        <v>-40</v>
      </c>
      <c r="K30" s="6">
        <f t="shared" si="14"/>
        <v>-71</v>
      </c>
      <c r="L30" s="6">
        <f t="shared" si="15"/>
        <v>-63</v>
      </c>
      <c r="M30" s="6">
        <f t="shared" si="16"/>
        <v>-67</v>
      </c>
      <c r="O30" s="6">
        <f t="shared" si="17"/>
        <v>-31</v>
      </c>
      <c r="P30" s="6">
        <f t="shared" si="18"/>
        <v>-23</v>
      </c>
      <c r="Q30" s="6">
        <f t="shared" si="19"/>
        <v>-27</v>
      </c>
      <c r="S30" s="14">
        <f t="shared" si="7"/>
        <v>0.77500000000000002</v>
      </c>
      <c r="T30" s="14">
        <f t="shared" si="8"/>
        <v>0.57499999999999996</v>
      </c>
      <c r="U30" s="14">
        <f t="shared" si="9"/>
        <v>0.67500000000000004</v>
      </c>
      <c r="V30" s="1"/>
      <c r="W30" s="14">
        <f t="shared" si="10"/>
        <v>2.1701085054252711E-3</v>
      </c>
      <c r="X30" s="14">
        <f t="shared" si="11"/>
        <v>1.6100805040252012E-3</v>
      </c>
      <c r="Y30" s="14">
        <f t="shared" si="12"/>
        <v>1.8900945047252364E-3</v>
      </c>
      <c r="Z30" s="1"/>
      <c r="AA30" s="1"/>
      <c r="AB30" s="1"/>
      <c r="AC30" s="1"/>
      <c r="AD30" s="1"/>
      <c r="AE30" s="1"/>
    </row>
    <row r="31" spans="1:31" x14ac:dyDescent="0.25">
      <c r="A31" s="9">
        <v>30</v>
      </c>
      <c r="B31" s="2">
        <f t="shared" si="4"/>
        <v>24140.1</v>
      </c>
      <c r="C31" s="2">
        <f t="shared" si="5"/>
        <v>24.140099999999997</v>
      </c>
      <c r="D31" s="2">
        <v>13814</v>
      </c>
      <c r="E31" s="2">
        <v>13981</v>
      </c>
      <c r="F31" s="2">
        <v>13666</v>
      </c>
      <c r="H31" s="2">
        <v>14251</v>
      </c>
      <c r="I31" s="5">
        <f t="shared" si="13"/>
        <v>-34</v>
      </c>
      <c r="K31" s="6">
        <f t="shared" si="14"/>
        <v>-69</v>
      </c>
      <c r="L31" s="6">
        <f t="shared" si="15"/>
        <v>-62</v>
      </c>
      <c r="M31" s="6">
        <f t="shared" si="16"/>
        <v>-62</v>
      </c>
      <c r="O31" s="6">
        <f t="shared" si="17"/>
        <v>-35</v>
      </c>
      <c r="P31" s="6">
        <f t="shared" si="18"/>
        <v>-28</v>
      </c>
      <c r="Q31" s="6">
        <f t="shared" si="19"/>
        <v>-28</v>
      </c>
      <c r="S31" s="14">
        <f t="shared" si="7"/>
        <v>1.0294117647058822</v>
      </c>
      <c r="T31" s="14">
        <f t="shared" si="8"/>
        <v>0.82352941176470584</v>
      </c>
      <c r="U31" s="14">
        <f t="shared" si="9"/>
        <v>0.82352941176470584</v>
      </c>
      <c r="V31" s="1"/>
      <c r="W31" s="14">
        <f t="shared" si="10"/>
        <v>2.4559680022454566E-3</v>
      </c>
      <c r="X31" s="14">
        <f t="shared" si="11"/>
        <v>1.9647744017963651E-3</v>
      </c>
      <c r="Y31" s="14">
        <f t="shared" si="12"/>
        <v>1.9647744017963651E-3</v>
      </c>
      <c r="Z31" s="1"/>
      <c r="AA31" s="1"/>
      <c r="AB31" s="1"/>
      <c r="AC31" s="1"/>
      <c r="AD31" s="1"/>
      <c r="AE31" s="1"/>
    </row>
    <row r="32" spans="1:31" x14ac:dyDescent="0.25">
      <c r="A32" s="9">
        <v>31</v>
      </c>
      <c r="B32" s="2">
        <f t="shared" si="4"/>
        <v>24944.77</v>
      </c>
      <c r="C32" s="2">
        <f t="shared" si="5"/>
        <v>24.944770000000002</v>
      </c>
      <c r="D32" s="2">
        <v>13748</v>
      </c>
      <c r="E32" s="2">
        <v>13921</v>
      </c>
      <c r="F32" s="2">
        <v>13610</v>
      </c>
      <c r="H32" s="2">
        <v>14222</v>
      </c>
      <c r="I32" s="5">
        <f t="shared" si="13"/>
        <v>-29</v>
      </c>
      <c r="K32" s="6">
        <f t="shared" si="14"/>
        <v>-66</v>
      </c>
      <c r="L32" s="6">
        <f t="shared" si="15"/>
        <v>-60</v>
      </c>
      <c r="M32" s="6">
        <f t="shared" si="16"/>
        <v>-56</v>
      </c>
      <c r="O32" s="6">
        <f t="shared" si="17"/>
        <v>-37</v>
      </c>
      <c r="P32" s="6">
        <f t="shared" si="18"/>
        <v>-31</v>
      </c>
      <c r="Q32" s="6">
        <f t="shared" si="19"/>
        <v>-27</v>
      </c>
      <c r="S32" s="14">
        <f t="shared" si="7"/>
        <v>1.2758620689655173</v>
      </c>
      <c r="T32" s="14">
        <f t="shared" si="8"/>
        <v>1.0689655172413792</v>
      </c>
      <c r="U32" s="14">
        <f t="shared" si="9"/>
        <v>0.93103448275862066</v>
      </c>
      <c r="V32" s="1"/>
      <c r="W32" s="14">
        <f t="shared" si="10"/>
        <v>2.6016031500492197E-3</v>
      </c>
      <c r="X32" s="14">
        <f t="shared" si="11"/>
        <v>2.1797215581493461E-3</v>
      </c>
      <c r="Y32" s="14">
        <f t="shared" si="12"/>
        <v>1.8984671635494305E-3</v>
      </c>
      <c r="Z32" s="1"/>
      <c r="AA32" s="1"/>
      <c r="AB32" s="1"/>
      <c r="AC32" s="1"/>
      <c r="AD32" s="1"/>
      <c r="AE32" s="1"/>
    </row>
    <row r="33" spans="1:31" x14ac:dyDescent="0.25">
      <c r="A33" s="9">
        <v>32</v>
      </c>
      <c r="B33" s="2">
        <f t="shared" si="4"/>
        <v>25749.439999999999</v>
      </c>
      <c r="C33" s="2">
        <f t="shared" si="5"/>
        <v>25.74944</v>
      </c>
      <c r="D33" s="2">
        <v>13684</v>
      </c>
      <c r="E33" s="2">
        <v>13861</v>
      </c>
      <c r="F33" s="2">
        <v>13558</v>
      </c>
      <c r="H33" s="2">
        <v>14199</v>
      </c>
      <c r="I33" s="5">
        <f t="shared" si="13"/>
        <v>-23</v>
      </c>
      <c r="K33" s="6">
        <f t="shared" si="14"/>
        <v>-64</v>
      </c>
      <c r="L33" s="6">
        <f t="shared" si="15"/>
        <v>-60</v>
      </c>
      <c r="M33" s="6">
        <f t="shared" si="16"/>
        <v>-52</v>
      </c>
      <c r="O33" s="6">
        <f t="shared" si="17"/>
        <v>-41</v>
      </c>
      <c r="P33" s="6">
        <f t="shared" si="18"/>
        <v>-37</v>
      </c>
      <c r="Q33" s="6">
        <f t="shared" si="19"/>
        <v>-29</v>
      </c>
      <c r="S33" s="14">
        <f t="shared" si="7"/>
        <v>1.7826086956521738</v>
      </c>
      <c r="T33" s="14">
        <f t="shared" si="8"/>
        <v>1.6086956521739131</v>
      </c>
      <c r="U33" s="14">
        <f t="shared" si="9"/>
        <v>1.2608695652173914</v>
      </c>
      <c r="V33" s="1"/>
      <c r="W33" s="14">
        <f t="shared" si="10"/>
        <v>2.8875272906542715E-3</v>
      </c>
      <c r="X33" s="14">
        <f t="shared" si="11"/>
        <v>2.6058173110782451E-3</v>
      </c>
      <c r="Y33" s="14">
        <f t="shared" si="12"/>
        <v>2.0423973519261918E-3</v>
      </c>
      <c r="Z33" s="1"/>
      <c r="AA33" s="1"/>
      <c r="AB33" s="1"/>
      <c r="AC33" s="1"/>
      <c r="AD33" s="1"/>
      <c r="AE33" s="1"/>
    </row>
    <row r="34" spans="1:31" x14ac:dyDescent="0.25">
      <c r="A34" s="9">
        <v>33</v>
      </c>
      <c r="B34" s="2">
        <f t="shared" si="4"/>
        <v>26554.109999999997</v>
      </c>
      <c r="C34" s="2">
        <f t="shared" si="5"/>
        <v>26.554109999999998</v>
      </c>
      <c r="D34" s="2">
        <v>13620</v>
      </c>
      <c r="E34" s="2">
        <v>13798</v>
      </c>
      <c r="F34" s="2">
        <v>13511</v>
      </c>
      <c r="H34" s="2">
        <v>14181</v>
      </c>
      <c r="I34" s="5">
        <f t="shared" si="13"/>
        <v>-18</v>
      </c>
      <c r="K34" s="6">
        <f t="shared" si="14"/>
        <v>-64</v>
      </c>
      <c r="L34" s="6">
        <f t="shared" si="15"/>
        <v>-63</v>
      </c>
      <c r="M34" s="6">
        <f t="shared" si="16"/>
        <v>-47</v>
      </c>
      <c r="O34" s="6">
        <f t="shared" si="17"/>
        <v>-46</v>
      </c>
      <c r="P34" s="6">
        <f t="shared" si="18"/>
        <v>-45</v>
      </c>
      <c r="Q34" s="6">
        <f t="shared" si="19"/>
        <v>-29</v>
      </c>
      <c r="S34" s="14">
        <f t="shared" si="7"/>
        <v>2.5555555555555554</v>
      </c>
      <c r="T34" s="14">
        <f t="shared" si="8"/>
        <v>2.5</v>
      </c>
      <c r="U34" s="14">
        <f t="shared" si="9"/>
        <v>1.6111111111111112</v>
      </c>
      <c r="V34" s="1"/>
      <c r="W34" s="14">
        <f t="shared" si="10"/>
        <v>3.243776884563853E-3</v>
      </c>
      <c r="X34" s="14">
        <f t="shared" si="11"/>
        <v>3.1732599957689867E-3</v>
      </c>
      <c r="Y34" s="14">
        <f t="shared" si="12"/>
        <v>2.0449897750511249E-3</v>
      </c>
      <c r="Z34" s="1"/>
      <c r="AA34" s="1"/>
      <c r="AB34" s="1"/>
      <c r="AC34" s="1"/>
      <c r="AD34" s="1"/>
      <c r="AE34" s="1"/>
    </row>
    <row r="35" spans="1:31" x14ac:dyDescent="0.25">
      <c r="A35" s="9">
        <v>34</v>
      </c>
      <c r="B35" s="2">
        <f t="shared" si="4"/>
        <v>27358.78</v>
      </c>
      <c r="C35" s="2">
        <f t="shared" si="5"/>
        <v>27.358779999999999</v>
      </c>
      <c r="D35" s="2">
        <v>13559</v>
      </c>
      <c r="E35" s="2">
        <v>13732</v>
      </c>
      <c r="F35" s="2">
        <v>13468</v>
      </c>
      <c r="H35" s="2">
        <v>14168</v>
      </c>
      <c r="I35" s="5">
        <f t="shared" si="13"/>
        <v>-13</v>
      </c>
      <c r="K35" s="6">
        <f t="shared" si="14"/>
        <v>-61</v>
      </c>
      <c r="L35" s="6">
        <f t="shared" si="15"/>
        <v>-66</v>
      </c>
      <c r="M35" s="6">
        <f t="shared" si="16"/>
        <v>-43</v>
      </c>
      <c r="O35" s="6">
        <f t="shared" si="17"/>
        <v>-48</v>
      </c>
      <c r="P35" s="6">
        <f t="shared" si="18"/>
        <v>-53</v>
      </c>
      <c r="Q35" s="6">
        <f t="shared" si="19"/>
        <v>-30</v>
      </c>
      <c r="S35" s="14">
        <f t="shared" si="7"/>
        <v>3.6923076923076925</v>
      </c>
      <c r="T35" s="14">
        <f t="shared" si="8"/>
        <v>4.0769230769230766</v>
      </c>
      <c r="U35" s="14">
        <f t="shared" si="9"/>
        <v>2.3076923076923075</v>
      </c>
      <c r="V35" s="1"/>
      <c r="W35" s="14">
        <f t="shared" si="10"/>
        <v>3.3879164313946925E-3</v>
      </c>
      <c r="X35" s="14">
        <f t="shared" si="11"/>
        <v>3.740824392998306E-3</v>
      </c>
      <c r="Y35" s="14">
        <f t="shared" si="12"/>
        <v>2.1174477696216825E-3</v>
      </c>
      <c r="Z35" s="1"/>
      <c r="AA35" s="1"/>
      <c r="AB35" s="1"/>
      <c r="AC35" s="1"/>
      <c r="AD35" s="1"/>
      <c r="AE35" s="1"/>
    </row>
    <row r="36" spans="1:31" x14ac:dyDescent="0.25">
      <c r="A36" s="9">
        <v>35</v>
      </c>
      <c r="B36" s="2">
        <f t="shared" si="4"/>
        <v>28163.449999999997</v>
      </c>
      <c r="C36" s="2">
        <f t="shared" si="5"/>
        <v>28.163449999999997</v>
      </c>
      <c r="D36" s="2">
        <v>13498</v>
      </c>
      <c r="E36" s="2">
        <v>13660</v>
      </c>
      <c r="F36" s="2">
        <v>13431</v>
      </c>
      <c r="H36" s="2">
        <v>14160</v>
      </c>
      <c r="I36" s="5">
        <f t="shared" si="13"/>
        <v>-8</v>
      </c>
      <c r="K36" s="6">
        <f t="shared" si="14"/>
        <v>-61</v>
      </c>
      <c r="L36" s="6">
        <f t="shared" si="15"/>
        <v>-72</v>
      </c>
      <c r="M36" s="6">
        <f t="shared" si="16"/>
        <v>-37</v>
      </c>
      <c r="O36" s="6">
        <f t="shared" si="17"/>
        <v>-53</v>
      </c>
      <c r="P36" s="6">
        <f t="shared" si="18"/>
        <v>-64</v>
      </c>
      <c r="Q36" s="6">
        <f t="shared" si="19"/>
        <v>-29</v>
      </c>
      <c r="S36" s="14">
        <f t="shared" si="7"/>
        <v>6.625</v>
      </c>
      <c r="T36" s="14">
        <f t="shared" si="8"/>
        <v>8</v>
      </c>
      <c r="U36" s="14">
        <f t="shared" si="9"/>
        <v>3.625</v>
      </c>
      <c r="V36" s="1"/>
      <c r="W36" s="14">
        <f t="shared" si="10"/>
        <v>3.7429378531073447E-3</v>
      </c>
      <c r="X36" s="14">
        <f t="shared" si="11"/>
        <v>4.5197740112994352E-3</v>
      </c>
      <c r="Y36" s="14">
        <f t="shared" si="12"/>
        <v>2.0480225988700564E-3</v>
      </c>
      <c r="Z36" s="1"/>
      <c r="AA36" s="1"/>
      <c r="AB36" s="1"/>
      <c r="AC36" s="1"/>
      <c r="AD36" s="1"/>
      <c r="AE36" s="1"/>
    </row>
    <row r="37" spans="1:31" x14ac:dyDescent="0.25">
      <c r="A37" s="9">
        <v>36</v>
      </c>
      <c r="B37" s="2">
        <f t="shared" si="4"/>
        <v>28968.12</v>
      </c>
      <c r="C37" s="2">
        <f t="shared" si="5"/>
        <v>28.968119999999999</v>
      </c>
      <c r="D37" s="2">
        <v>13438</v>
      </c>
      <c r="E37" s="2">
        <v>13579</v>
      </c>
      <c r="F37" s="2">
        <v>13398</v>
      </c>
      <c r="H37" s="2">
        <v>14158</v>
      </c>
      <c r="I37" s="5">
        <f t="shared" si="13"/>
        <v>-2</v>
      </c>
      <c r="K37" s="6">
        <f t="shared" si="14"/>
        <v>-60</v>
      </c>
      <c r="L37" s="6">
        <f t="shared" si="15"/>
        <v>-81</v>
      </c>
      <c r="M37" s="6">
        <f t="shared" si="16"/>
        <v>-33</v>
      </c>
      <c r="O37" s="6">
        <f t="shared" si="17"/>
        <v>-58</v>
      </c>
      <c r="P37" s="6">
        <f t="shared" si="18"/>
        <v>-79</v>
      </c>
      <c r="Q37" s="6">
        <f t="shared" si="19"/>
        <v>-31</v>
      </c>
      <c r="S37" s="14">
        <f t="shared" si="7"/>
        <v>29</v>
      </c>
      <c r="T37" s="14">
        <f t="shared" si="8"/>
        <v>39.5</v>
      </c>
      <c r="U37" s="14">
        <f t="shared" si="9"/>
        <v>15.5</v>
      </c>
      <c r="V37" s="1"/>
      <c r="W37" s="14">
        <f t="shared" si="10"/>
        <v>4.0966238169232944E-3</v>
      </c>
      <c r="X37" s="14">
        <f t="shared" si="11"/>
        <v>5.5798841644300046E-3</v>
      </c>
      <c r="Y37" s="14">
        <f t="shared" si="12"/>
        <v>2.1895747987003816E-3</v>
      </c>
      <c r="Z37" s="1"/>
      <c r="AA37" s="1"/>
      <c r="AB37" s="1"/>
      <c r="AC37" s="1"/>
      <c r="AD37" s="1"/>
      <c r="AE37" s="1"/>
    </row>
    <row r="38" spans="1:31" x14ac:dyDescent="0.25">
      <c r="A38" s="9">
        <v>37</v>
      </c>
      <c r="B38" s="2">
        <f t="shared" si="4"/>
        <v>29772.789999999997</v>
      </c>
      <c r="C38" s="2">
        <f t="shared" si="5"/>
        <v>29.772789999999997</v>
      </c>
      <c r="D38" s="2">
        <v>13379</v>
      </c>
      <c r="E38" s="2">
        <v>13487</v>
      </c>
      <c r="F38" s="2">
        <v>13370</v>
      </c>
      <c r="H38" s="2">
        <v>14161</v>
      </c>
      <c r="I38" s="5">
        <f t="shared" si="13"/>
        <v>3</v>
      </c>
      <c r="K38" s="6">
        <f t="shared" si="14"/>
        <v>-59</v>
      </c>
      <c r="L38" s="6">
        <f t="shared" si="15"/>
        <v>-92</v>
      </c>
      <c r="M38" s="6">
        <f t="shared" si="16"/>
        <v>-28</v>
      </c>
      <c r="O38" s="6">
        <f t="shared" si="17"/>
        <v>-62</v>
      </c>
      <c r="P38" s="6">
        <f t="shared" si="18"/>
        <v>-95</v>
      </c>
      <c r="Q38" s="6">
        <f t="shared" si="19"/>
        <v>-31</v>
      </c>
      <c r="S38" s="14">
        <f t="shared" si="7"/>
        <v>20.666666666666668</v>
      </c>
      <c r="T38" s="14">
        <f t="shared" si="8"/>
        <v>31.666666666666668</v>
      </c>
      <c r="U38" s="14">
        <f t="shared" si="9"/>
        <v>10.333333333333334</v>
      </c>
      <c r="V38" s="1"/>
      <c r="W38" s="14">
        <f t="shared" si="10"/>
        <v>4.3782218769860886E-3</v>
      </c>
      <c r="X38" s="14">
        <f t="shared" si="11"/>
        <v>6.708565779252878E-3</v>
      </c>
      <c r="Y38" s="14">
        <f t="shared" si="12"/>
        <v>2.1891109384930443E-3</v>
      </c>
      <c r="Z38" s="1"/>
      <c r="AA38" s="1"/>
      <c r="AB38" s="1"/>
      <c r="AC38" s="1"/>
      <c r="AD38" s="1"/>
      <c r="AE38" s="1"/>
    </row>
    <row r="39" spans="1:31" x14ac:dyDescent="0.25">
      <c r="A39" s="9">
        <v>38</v>
      </c>
      <c r="B39" s="2">
        <f t="shared" si="4"/>
        <v>30577.46</v>
      </c>
      <c r="C39" s="2">
        <f t="shared" si="5"/>
        <v>30.577459999999999</v>
      </c>
      <c r="D39" s="2">
        <v>13323</v>
      </c>
      <c r="E39" s="2">
        <v>13383</v>
      </c>
      <c r="F39" s="2">
        <v>13347</v>
      </c>
      <c r="H39" s="2">
        <v>14168</v>
      </c>
      <c r="I39" s="5">
        <f t="shared" si="13"/>
        <v>7</v>
      </c>
      <c r="K39" s="6">
        <f t="shared" si="14"/>
        <v>-56</v>
      </c>
      <c r="L39" s="6">
        <f t="shared" si="15"/>
        <v>-104</v>
      </c>
      <c r="M39" s="6">
        <f t="shared" si="16"/>
        <v>-23</v>
      </c>
      <c r="O39" s="6">
        <f t="shared" si="17"/>
        <v>-63</v>
      </c>
      <c r="P39" s="6">
        <f t="shared" si="18"/>
        <v>-111</v>
      </c>
      <c r="Q39" s="6">
        <f t="shared" si="19"/>
        <v>-30</v>
      </c>
      <c r="S39" s="14">
        <f t="shared" si="7"/>
        <v>9</v>
      </c>
      <c r="T39" s="14">
        <f t="shared" si="8"/>
        <v>15.857142857142858</v>
      </c>
      <c r="U39" s="14">
        <f t="shared" si="9"/>
        <v>4.2857142857142856</v>
      </c>
      <c r="V39" s="1"/>
      <c r="W39" s="14">
        <f t="shared" si="10"/>
        <v>4.4466403162055339E-3</v>
      </c>
      <c r="X39" s="14">
        <f t="shared" si="11"/>
        <v>7.834556747600226E-3</v>
      </c>
      <c r="Y39" s="14">
        <f t="shared" si="12"/>
        <v>2.1174477696216825E-3</v>
      </c>
      <c r="Z39" s="1"/>
      <c r="AA39" s="1"/>
      <c r="AB39" s="1"/>
      <c r="AC39" s="1"/>
      <c r="AD39" s="1"/>
      <c r="AE39" s="1"/>
    </row>
    <row r="40" spans="1:31" x14ac:dyDescent="0.25">
      <c r="A40" s="9">
        <v>39</v>
      </c>
      <c r="B40" s="2">
        <f t="shared" si="4"/>
        <v>31382.129999999997</v>
      </c>
      <c r="C40" s="2">
        <f t="shared" si="5"/>
        <v>31.382129999999997</v>
      </c>
      <c r="D40" s="2">
        <v>13270</v>
      </c>
      <c r="E40" s="2">
        <v>13270</v>
      </c>
      <c r="F40" s="2">
        <v>13329</v>
      </c>
      <c r="H40" s="2">
        <v>14181</v>
      </c>
      <c r="I40" s="5">
        <f t="shared" si="13"/>
        <v>13</v>
      </c>
      <c r="K40" s="6">
        <f t="shared" si="14"/>
        <v>-53</v>
      </c>
      <c r="L40" s="6">
        <f t="shared" si="15"/>
        <v>-113</v>
      </c>
      <c r="M40" s="6">
        <f t="shared" si="16"/>
        <v>-18</v>
      </c>
      <c r="O40" s="6">
        <f t="shared" si="17"/>
        <v>-66</v>
      </c>
      <c r="P40" s="6">
        <f t="shared" si="18"/>
        <v>-126</v>
      </c>
      <c r="Q40" s="6">
        <f t="shared" si="19"/>
        <v>-31</v>
      </c>
      <c r="S40" s="14">
        <f t="shared" si="7"/>
        <v>5.0769230769230766</v>
      </c>
      <c r="T40" s="14">
        <f t="shared" si="8"/>
        <v>9.6923076923076916</v>
      </c>
      <c r="U40" s="14">
        <f t="shared" si="9"/>
        <v>2.3846153846153846</v>
      </c>
      <c r="V40" s="1"/>
      <c r="W40" s="14">
        <f t="shared" si="10"/>
        <v>4.6541146604611805E-3</v>
      </c>
      <c r="X40" s="14">
        <f t="shared" si="11"/>
        <v>8.8851279881531631E-3</v>
      </c>
      <c r="Y40" s="14">
        <f t="shared" si="12"/>
        <v>2.1860235526408576E-3</v>
      </c>
      <c r="Z40" s="1"/>
      <c r="AA40" s="1"/>
      <c r="AB40" s="1"/>
      <c r="AC40" s="1"/>
      <c r="AD40" s="1"/>
      <c r="AE40" s="1"/>
    </row>
    <row r="41" spans="1:31" x14ac:dyDescent="0.25">
      <c r="A41" s="9">
        <v>40</v>
      </c>
      <c r="B41" s="2">
        <f t="shared" si="4"/>
        <v>32186.799999999999</v>
      </c>
      <c r="C41" s="2">
        <f t="shared" si="5"/>
        <v>32.186799999999998</v>
      </c>
      <c r="D41" s="2">
        <v>13221</v>
      </c>
      <c r="E41" s="2">
        <v>13156</v>
      </c>
      <c r="F41" s="2">
        <v>13316</v>
      </c>
      <c r="H41" s="2">
        <v>14199</v>
      </c>
      <c r="I41" s="5">
        <f t="shared" si="13"/>
        <v>18</v>
      </c>
      <c r="K41" s="6">
        <f t="shared" si="14"/>
        <v>-49</v>
      </c>
      <c r="L41" s="6">
        <f t="shared" si="15"/>
        <v>-114</v>
      </c>
      <c r="M41" s="6">
        <f t="shared" si="16"/>
        <v>-13</v>
      </c>
      <c r="O41" s="6">
        <f t="shared" si="17"/>
        <v>-67</v>
      </c>
      <c r="P41" s="6">
        <f t="shared" si="18"/>
        <v>-132</v>
      </c>
      <c r="Q41" s="6">
        <f t="shared" si="19"/>
        <v>-31</v>
      </c>
      <c r="S41" s="14">
        <f t="shared" si="7"/>
        <v>3.7222222222222223</v>
      </c>
      <c r="T41" s="14">
        <f t="shared" si="8"/>
        <v>7.333333333333333</v>
      </c>
      <c r="U41" s="14">
        <f t="shared" si="9"/>
        <v>1.7222222222222223</v>
      </c>
      <c r="V41" s="1"/>
      <c r="W41" s="14">
        <f t="shared" si="10"/>
        <v>4.7186421578984438E-3</v>
      </c>
      <c r="X41" s="14">
        <f t="shared" si="11"/>
        <v>9.2964293260088746E-3</v>
      </c>
      <c r="Y41" s="14">
        <f t="shared" si="12"/>
        <v>2.1832523417142052E-3</v>
      </c>
      <c r="Z41" s="1"/>
      <c r="AA41" s="1"/>
      <c r="AB41" s="1"/>
      <c r="AC41" s="1"/>
      <c r="AD41" s="1"/>
      <c r="AE41" s="1"/>
    </row>
    <row r="42" spans="1:31" x14ac:dyDescent="0.25">
      <c r="A42" s="9">
        <v>41</v>
      </c>
      <c r="B42" s="2">
        <f t="shared" si="4"/>
        <v>32991.47</v>
      </c>
      <c r="C42" s="2">
        <f t="shared" si="5"/>
        <v>32.99147</v>
      </c>
      <c r="D42" s="2">
        <v>13178</v>
      </c>
      <c r="E42" s="2">
        <v>13053</v>
      </c>
      <c r="F42" s="2">
        <v>13308</v>
      </c>
      <c r="H42" s="2">
        <v>14222</v>
      </c>
      <c r="I42" s="5">
        <f t="shared" si="13"/>
        <v>23</v>
      </c>
      <c r="K42" s="6">
        <f t="shared" si="14"/>
        <v>-43</v>
      </c>
      <c r="L42" s="6">
        <f t="shared" si="15"/>
        <v>-103</v>
      </c>
      <c r="M42" s="6">
        <f t="shared" si="16"/>
        <v>-8</v>
      </c>
      <c r="O42" s="6">
        <f t="shared" si="17"/>
        <v>-66</v>
      </c>
      <c r="P42" s="6">
        <f t="shared" si="18"/>
        <v>-126</v>
      </c>
      <c r="Q42" s="6">
        <f t="shared" si="19"/>
        <v>-31</v>
      </c>
      <c r="S42" s="14">
        <f t="shared" si="7"/>
        <v>2.8695652173913042</v>
      </c>
      <c r="T42" s="14">
        <f t="shared" si="8"/>
        <v>5.4782608695652177</v>
      </c>
      <c r="U42" s="14">
        <f t="shared" si="9"/>
        <v>1.3478260869565217</v>
      </c>
      <c r="V42" s="1"/>
      <c r="W42" s="14">
        <f t="shared" si="10"/>
        <v>4.6406975108986082E-3</v>
      </c>
      <c r="X42" s="14">
        <f t="shared" si="11"/>
        <v>8.8595134298973428E-3</v>
      </c>
      <c r="Y42" s="14">
        <f t="shared" si="12"/>
        <v>2.1797215581493461E-3</v>
      </c>
      <c r="Z42" s="1"/>
      <c r="AA42" s="1"/>
      <c r="AB42" s="1"/>
      <c r="AC42" s="1"/>
      <c r="AD42" s="1"/>
      <c r="AE42" s="1"/>
    </row>
    <row r="43" spans="1:31" x14ac:dyDescent="0.25">
      <c r="A43" s="9">
        <v>42</v>
      </c>
      <c r="B43" s="2">
        <f t="shared" si="4"/>
        <v>33796.14</v>
      </c>
      <c r="C43" s="2">
        <f t="shared" si="5"/>
        <v>33.796140000000001</v>
      </c>
      <c r="D43" s="2">
        <v>13142</v>
      </c>
      <c r="E43" s="2">
        <v>12969</v>
      </c>
      <c r="F43" s="2">
        <v>13305</v>
      </c>
      <c r="H43" s="2">
        <v>14249</v>
      </c>
      <c r="I43" s="5">
        <f t="shared" si="13"/>
        <v>27</v>
      </c>
      <c r="K43" s="6">
        <f t="shared" si="14"/>
        <v>-36</v>
      </c>
      <c r="L43" s="6">
        <f t="shared" si="15"/>
        <v>-84</v>
      </c>
      <c r="M43" s="6">
        <f t="shared" si="16"/>
        <v>-3</v>
      </c>
      <c r="O43" s="6">
        <f t="shared" si="17"/>
        <v>-63</v>
      </c>
      <c r="P43" s="6">
        <f t="shared" si="18"/>
        <v>-111</v>
      </c>
      <c r="Q43" s="6">
        <f t="shared" si="19"/>
        <v>-30</v>
      </c>
      <c r="S43" s="14">
        <f t="shared" si="7"/>
        <v>2.3333333333333335</v>
      </c>
      <c r="T43" s="14">
        <f t="shared" si="8"/>
        <v>4.1111111111111107</v>
      </c>
      <c r="U43" s="14">
        <f t="shared" si="9"/>
        <v>1.1111111111111112</v>
      </c>
      <c r="V43" s="1"/>
      <c r="W43" s="14">
        <f t="shared" si="10"/>
        <v>4.4213629026598356E-3</v>
      </c>
      <c r="X43" s="14">
        <f t="shared" si="11"/>
        <v>7.7900203523054252E-3</v>
      </c>
      <c r="Y43" s="14">
        <f t="shared" si="12"/>
        <v>2.1054109060284934E-3</v>
      </c>
      <c r="Z43" s="1"/>
      <c r="AA43" s="1"/>
      <c r="AB43" s="1"/>
      <c r="AC43" s="1"/>
      <c r="AD43" s="1"/>
      <c r="AE43" s="1"/>
    </row>
    <row r="44" spans="1:31" x14ac:dyDescent="0.25">
      <c r="A44" s="9">
        <v>43</v>
      </c>
      <c r="B44" s="2">
        <f t="shared" si="4"/>
        <v>34600.81</v>
      </c>
      <c r="C44" s="2">
        <f t="shared" si="5"/>
        <v>34.600809999999996</v>
      </c>
      <c r="D44" s="2">
        <v>13113</v>
      </c>
      <c r="E44" s="2">
        <v>12907</v>
      </c>
      <c r="F44" s="2">
        <v>13307</v>
      </c>
      <c r="H44" s="2">
        <v>14282</v>
      </c>
      <c r="I44" s="5">
        <f t="shared" si="13"/>
        <v>33</v>
      </c>
      <c r="K44" s="6">
        <f t="shared" si="14"/>
        <v>-29</v>
      </c>
      <c r="L44" s="6">
        <f t="shared" si="15"/>
        <v>-62</v>
      </c>
      <c r="M44" s="6">
        <f t="shared" si="16"/>
        <v>2</v>
      </c>
      <c r="O44" s="6">
        <f t="shared" si="17"/>
        <v>-62</v>
      </c>
      <c r="P44" s="6">
        <f t="shared" si="18"/>
        <v>-95</v>
      </c>
      <c r="Q44" s="6">
        <f t="shared" si="19"/>
        <v>-31</v>
      </c>
      <c r="S44" s="14">
        <f t="shared" si="7"/>
        <v>1.8787878787878789</v>
      </c>
      <c r="T44" s="14">
        <f t="shared" si="8"/>
        <v>2.8787878787878789</v>
      </c>
      <c r="U44" s="14">
        <f t="shared" si="9"/>
        <v>0.93939393939393945</v>
      </c>
      <c r="V44" s="1"/>
      <c r="W44" s="14">
        <f t="shared" si="10"/>
        <v>4.3411286934602993E-3</v>
      </c>
      <c r="X44" s="14">
        <f t="shared" si="11"/>
        <v>6.651729449656911E-3</v>
      </c>
      <c r="Y44" s="14">
        <f t="shared" si="12"/>
        <v>2.1705643467301496E-3</v>
      </c>
      <c r="Z44" s="1"/>
      <c r="AA44" s="1"/>
      <c r="AB44" s="1"/>
      <c r="AC44" s="1"/>
      <c r="AD44" s="1"/>
      <c r="AE44" s="1"/>
    </row>
    <row r="45" spans="1:31" x14ac:dyDescent="0.25">
      <c r="A45" s="9">
        <v>44</v>
      </c>
      <c r="B45" s="2">
        <f t="shared" si="4"/>
        <v>35405.479999999996</v>
      </c>
      <c r="C45" s="2">
        <f t="shared" si="5"/>
        <v>35.405479999999997</v>
      </c>
      <c r="D45" s="2">
        <v>13094</v>
      </c>
      <c r="E45" s="2">
        <v>12866</v>
      </c>
      <c r="F45" s="2">
        <v>13315</v>
      </c>
      <c r="H45" s="2">
        <v>14320</v>
      </c>
      <c r="I45" s="5">
        <f t="shared" si="13"/>
        <v>38</v>
      </c>
      <c r="K45" s="6">
        <f t="shared" si="14"/>
        <v>-19</v>
      </c>
      <c r="L45" s="6">
        <f t="shared" si="15"/>
        <v>-41</v>
      </c>
      <c r="M45" s="6">
        <f t="shared" si="16"/>
        <v>8</v>
      </c>
      <c r="O45" s="6">
        <f t="shared" si="17"/>
        <v>-57</v>
      </c>
      <c r="P45" s="6">
        <f t="shared" si="18"/>
        <v>-79</v>
      </c>
      <c r="Q45" s="6">
        <f t="shared" si="19"/>
        <v>-30</v>
      </c>
      <c r="S45" s="14">
        <f t="shared" si="7"/>
        <v>1.5</v>
      </c>
      <c r="T45" s="14">
        <f t="shared" si="8"/>
        <v>2.0789473684210527</v>
      </c>
      <c r="U45" s="14">
        <f t="shared" si="9"/>
        <v>0.78947368421052633</v>
      </c>
      <c r="V45" s="1"/>
      <c r="W45" s="14">
        <f t="shared" si="10"/>
        <v>3.9804469273743018E-3</v>
      </c>
      <c r="X45" s="14">
        <f t="shared" si="11"/>
        <v>5.5167597765363131E-3</v>
      </c>
      <c r="Y45" s="14">
        <f t="shared" si="12"/>
        <v>2.0949720670391061E-3</v>
      </c>
      <c r="Z45" s="1"/>
      <c r="AA45" s="1"/>
      <c r="AB45" s="1"/>
      <c r="AC45" s="1"/>
      <c r="AD45" s="1"/>
      <c r="AE45" s="1"/>
    </row>
    <row r="46" spans="1:31" x14ac:dyDescent="0.25">
      <c r="A46" s="9">
        <v>45</v>
      </c>
      <c r="B46" s="2">
        <f t="shared" si="4"/>
        <v>36210.15</v>
      </c>
      <c r="C46" s="2">
        <f t="shared" si="5"/>
        <v>36.210149999999999</v>
      </c>
      <c r="D46" s="2">
        <v>13083</v>
      </c>
      <c r="E46" s="2">
        <v>12844</v>
      </c>
      <c r="F46" s="2">
        <v>13328</v>
      </c>
      <c r="H46" s="2">
        <v>14363</v>
      </c>
      <c r="I46" s="5">
        <f t="shared" si="13"/>
        <v>43</v>
      </c>
      <c r="K46" s="6">
        <f t="shared" si="14"/>
        <v>-11</v>
      </c>
      <c r="L46" s="6">
        <f t="shared" si="15"/>
        <v>-22</v>
      </c>
      <c r="M46" s="6">
        <f t="shared" si="16"/>
        <v>13</v>
      </c>
      <c r="O46" s="6">
        <f t="shared" si="17"/>
        <v>-54</v>
      </c>
      <c r="P46" s="6">
        <f t="shared" si="18"/>
        <v>-65</v>
      </c>
      <c r="Q46" s="6">
        <f t="shared" si="19"/>
        <v>-30</v>
      </c>
      <c r="S46" s="14">
        <f t="shared" si="7"/>
        <v>1.2558139534883721</v>
      </c>
      <c r="T46" s="14">
        <f t="shared" si="8"/>
        <v>1.5116279069767442</v>
      </c>
      <c r="U46" s="14">
        <f t="shared" si="9"/>
        <v>0.69767441860465118</v>
      </c>
      <c r="V46" s="1"/>
      <c r="W46" s="14">
        <f t="shared" si="10"/>
        <v>3.7596602381118152E-3</v>
      </c>
      <c r="X46" s="14">
        <f t="shared" si="11"/>
        <v>4.5255169532827403E-3</v>
      </c>
      <c r="Y46" s="14">
        <f t="shared" si="12"/>
        <v>2.0887001322843417E-3</v>
      </c>
      <c r="Z46" s="1"/>
      <c r="AA46" s="1"/>
      <c r="AB46" s="1"/>
      <c r="AC46" s="1"/>
      <c r="AD46" s="1"/>
      <c r="AE46" s="1"/>
    </row>
    <row r="47" spans="1:31" x14ac:dyDescent="0.25">
      <c r="A47" s="9">
        <v>46</v>
      </c>
      <c r="B47" s="2">
        <f t="shared" si="4"/>
        <v>37014.82</v>
      </c>
      <c r="C47" s="2">
        <f t="shared" si="5"/>
        <v>37.01482</v>
      </c>
      <c r="D47" s="2">
        <v>13082</v>
      </c>
      <c r="E47" s="2">
        <v>12838</v>
      </c>
      <c r="F47" s="2">
        <v>13347</v>
      </c>
      <c r="H47" s="2">
        <v>14412</v>
      </c>
      <c r="I47" s="5">
        <f t="shared" si="13"/>
        <v>49</v>
      </c>
      <c r="K47" s="6">
        <f t="shared" si="14"/>
        <v>-1</v>
      </c>
      <c r="L47" s="6">
        <f t="shared" si="15"/>
        <v>-6</v>
      </c>
      <c r="M47" s="6">
        <f t="shared" si="16"/>
        <v>19</v>
      </c>
      <c r="O47" s="6">
        <f t="shared" si="17"/>
        <v>-50</v>
      </c>
      <c r="P47" s="6">
        <f t="shared" si="18"/>
        <v>-55</v>
      </c>
      <c r="Q47" s="6">
        <f t="shared" si="19"/>
        <v>-30</v>
      </c>
      <c r="S47" s="14">
        <f t="shared" si="7"/>
        <v>1.0204081632653061</v>
      </c>
      <c r="T47" s="14">
        <f t="shared" si="8"/>
        <v>1.1224489795918366</v>
      </c>
      <c r="U47" s="14">
        <f>ABS(Q47)/ABS($I47)</f>
        <v>0.61224489795918369</v>
      </c>
      <c r="V47" s="1"/>
      <c r="W47" s="14">
        <f t="shared" si="10"/>
        <v>3.469331112961421E-3</v>
      </c>
      <c r="X47" s="14">
        <f t="shared" si="11"/>
        <v>3.8162642242575632E-3</v>
      </c>
      <c r="Y47" s="14">
        <f t="shared" si="12"/>
        <v>2.0815986677768525E-3</v>
      </c>
      <c r="Z47" s="1"/>
      <c r="AA47" s="1"/>
      <c r="AB47" s="1"/>
      <c r="AC47" s="1"/>
      <c r="AD47" s="1"/>
      <c r="AE47" s="1"/>
    </row>
    <row r="48" spans="1:31" x14ac:dyDescent="0.25">
      <c r="A48" s="9">
        <v>47</v>
      </c>
      <c r="B48" s="2">
        <f t="shared" si="4"/>
        <v>37819.49</v>
      </c>
      <c r="C48" s="2">
        <f t="shared" si="5"/>
        <v>37.819489999999995</v>
      </c>
      <c r="D48" s="2">
        <v>13090</v>
      </c>
      <c r="E48" s="2">
        <v>12847</v>
      </c>
      <c r="F48" s="2">
        <v>13371</v>
      </c>
      <c r="H48" s="2">
        <v>14465</v>
      </c>
      <c r="I48" s="5">
        <f t="shared" si="13"/>
        <v>53</v>
      </c>
      <c r="K48" s="6">
        <f t="shared" si="14"/>
        <v>8</v>
      </c>
      <c r="L48" s="6">
        <f t="shared" si="15"/>
        <v>9</v>
      </c>
      <c r="M48" s="6">
        <f t="shared" si="16"/>
        <v>24</v>
      </c>
      <c r="O48" s="6">
        <f t="shared" si="17"/>
        <v>-45</v>
      </c>
      <c r="P48" s="6">
        <f t="shared" si="18"/>
        <v>-44</v>
      </c>
      <c r="Q48" s="6">
        <f t="shared" si="19"/>
        <v>-29</v>
      </c>
      <c r="S48" s="14">
        <f t="shared" si="7"/>
        <v>0.84905660377358494</v>
      </c>
      <c r="T48" s="14">
        <f t="shared" si="8"/>
        <v>0.83018867924528306</v>
      </c>
      <c r="U48" s="14">
        <f t="shared" ref="U48:U81" si="20">ABS(Q48)/ABS($I48)</f>
        <v>0.54716981132075471</v>
      </c>
      <c r="V48" s="1"/>
      <c r="W48" s="14">
        <f t="shared" si="10"/>
        <v>3.1109574835810577E-3</v>
      </c>
      <c r="X48" s="14">
        <f t="shared" si="11"/>
        <v>3.041825095057034E-3</v>
      </c>
      <c r="Y48" s="14">
        <f t="shared" si="12"/>
        <v>2.0048392671966815E-3</v>
      </c>
      <c r="Z48" s="1"/>
      <c r="AA48" s="1"/>
      <c r="AB48" s="1"/>
      <c r="AC48" s="1"/>
      <c r="AD48" s="1"/>
      <c r="AE48" s="1"/>
    </row>
    <row r="49" spans="1:31" x14ac:dyDescent="0.25">
      <c r="A49" s="9">
        <v>48</v>
      </c>
      <c r="B49" s="2">
        <f t="shared" si="4"/>
        <v>38624.159999999996</v>
      </c>
      <c r="C49" s="2">
        <f t="shared" si="5"/>
        <v>38.624159999999996</v>
      </c>
      <c r="D49" s="2">
        <v>13108</v>
      </c>
      <c r="E49" s="2">
        <v>12869</v>
      </c>
      <c r="F49" s="2">
        <v>13401</v>
      </c>
      <c r="H49" s="2">
        <v>14524</v>
      </c>
      <c r="I49" s="5">
        <f t="shared" si="13"/>
        <v>59</v>
      </c>
      <c r="K49" s="6">
        <f t="shared" si="14"/>
        <v>18</v>
      </c>
      <c r="L49" s="6">
        <f t="shared" si="15"/>
        <v>22</v>
      </c>
      <c r="M49" s="6">
        <f t="shared" si="16"/>
        <v>30</v>
      </c>
      <c r="O49" s="6">
        <f t="shared" si="17"/>
        <v>-41</v>
      </c>
      <c r="P49" s="6">
        <f t="shared" si="18"/>
        <v>-37</v>
      </c>
      <c r="Q49" s="6">
        <f t="shared" si="19"/>
        <v>-29</v>
      </c>
      <c r="S49" s="14">
        <f t="shared" si="7"/>
        <v>0.69491525423728817</v>
      </c>
      <c r="T49" s="14">
        <f t="shared" si="8"/>
        <v>0.6271186440677966</v>
      </c>
      <c r="U49" s="14">
        <f t="shared" si="20"/>
        <v>0.49152542372881358</v>
      </c>
      <c r="V49" s="1"/>
      <c r="W49" s="14">
        <f t="shared" si="10"/>
        <v>2.8229137978518313E-3</v>
      </c>
      <c r="X49" s="14">
        <f t="shared" si="11"/>
        <v>2.5475075736711649E-3</v>
      </c>
      <c r="Y49" s="14">
        <f t="shared" si="12"/>
        <v>1.9966951253098321E-3</v>
      </c>
      <c r="Z49" s="1"/>
      <c r="AA49" s="1"/>
      <c r="AB49" s="1"/>
      <c r="AC49" s="1"/>
      <c r="AD49" s="1"/>
      <c r="AE49" s="1"/>
    </row>
    <row r="50" spans="1:31" x14ac:dyDescent="0.25">
      <c r="A50" s="9">
        <v>49</v>
      </c>
      <c r="B50" s="2">
        <f t="shared" si="4"/>
        <v>39428.829999999994</v>
      </c>
      <c r="C50" s="2">
        <f t="shared" si="5"/>
        <v>39.428829999999998</v>
      </c>
      <c r="D50" s="2">
        <v>13134</v>
      </c>
      <c r="E50" s="2">
        <v>12901</v>
      </c>
      <c r="F50" s="2">
        <v>13437</v>
      </c>
      <c r="H50" s="2">
        <v>14588</v>
      </c>
      <c r="I50" s="5">
        <f t="shared" si="13"/>
        <v>64</v>
      </c>
      <c r="K50" s="6">
        <f t="shared" si="14"/>
        <v>26</v>
      </c>
      <c r="L50" s="6">
        <f t="shared" si="15"/>
        <v>32</v>
      </c>
      <c r="M50" s="6">
        <f t="shared" si="16"/>
        <v>36</v>
      </c>
      <c r="O50" s="6">
        <f t="shared" si="17"/>
        <v>-38</v>
      </c>
      <c r="P50" s="6">
        <f t="shared" si="18"/>
        <v>-32</v>
      </c>
      <c r="Q50" s="6">
        <f t="shared" si="19"/>
        <v>-28</v>
      </c>
      <c r="S50" s="14">
        <f t="shared" si="7"/>
        <v>0.59375</v>
      </c>
      <c r="T50" s="14">
        <f t="shared" si="8"/>
        <v>0.5</v>
      </c>
      <c r="U50" s="14">
        <f t="shared" si="20"/>
        <v>0.4375</v>
      </c>
      <c r="V50" s="1"/>
      <c r="W50" s="14">
        <f t="shared" si="10"/>
        <v>2.6048807238826435E-3</v>
      </c>
      <c r="X50" s="14">
        <f t="shared" si="11"/>
        <v>2.1935837674801205E-3</v>
      </c>
      <c r="Y50" s="14">
        <f t="shared" si="12"/>
        <v>1.9193857965451055E-3</v>
      </c>
      <c r="Z50" s="1"/>
      <c r="AA50" s="1"/>
      <c r="AB50" s="1"/>
      <c r="AC50" s="1"/>
      <c r="AD50" s="1"/>
      <c r="AE50" s="1"/>
    </row>
    <row r="51" spans="1:31" x14ac:dyDescent="0.25">
      <c r="A51" s="9">
        <v>50</v>
      </c>
      <c r="B51" s="2">
        <f t="shared" si="4"/>
        <v>40233.5</v>
      </c>
      <c r="C51" s="2">
        <f t="shared" si="5"/>
        <v>40.233499999999999</v>
      </c>
      <c r="D51" s="2">
        <v>13170</v>
      </c>
      <c r="E51" s="2">
        <v>12944</v>
      </c>
      <c r="F51" s="2">
        <v>13479</v>
      </c>
      <c r="H51" s="2">
        <v>14658</v>
      </c>
      <c r="I51" s="5">
        <f t="shared" si="13"/>
        <v>70</v>
      </c>
      <c r="K51" s="6">
        <f t="shared" si="14"/>
        <v>36</v>
      </c>
      <c r="L51" s="6">
        <f t="shared" si="15"/>
        <v>43</v>
      </c>
      <c r="M51" s="6">
        <f t="shared" si="16"/>
        <v>42</v>
      </c>
      <c r="O51" s="6">
        <f t="shared" si="17"/>
        <v>-34</v>
      </c>
      <c r="P51" s="6">
        <f t="shared" si="18"/>
        <v>-27</v>
      </c>
      <c r="Q51" s="6">
        <f t="shared" si="19"/>
        <v>-28</v>
      </c>
      <c r="S51" s="14">
        <f t="shared" si="7"/>
        <v>0.48571428571428571</v>
      </c>
      <c r="T51" s="14">
        <f t="shared" si="8"/>
        <v>0.38571428571428573</v>
      </c>
      <c r="U51" s="14">
        <f t="shared" si="20"/>
        <v>0.4</v>
      </c>
      <c r="V51" s="1"/>
      <c r="W51" s="14">
        <f t="shared" si="10"/>
        <v>2.3195524628189385E-3</v>
      </c>
      <c r="X51" s="14">
        <f t="shared" si="11"/>
        <v>1.8419975440032747E-3</v>
      </c>
      <c r="Y51" s="14">
        <f t="shared" si="12"/>
        <v>1.9102196752626551E-3</v>
      </c>
      <c r="Z51" s="1"/>
      <c r="AA51" s="1"/>
      <c r="AB51" s="1"/>
      <c r="AC51" s="1"/>
      <c r="AD51" s="1"/>
      <c r="AE51" s="1"/>
    </row>
    <row r="52" spans="1:31" x14ac:dyDescent="0.25">
      <c r="A52" s="9">
        <v>51</v>
      </c>
      <c r="B52" s="2">
        <f t="shared" si="4"/>
        <v>41038.17</v>
      </c>
      <c r="C52" s="2">
        <f t="shared" si="5"/>
        <v>41.038170000000001</v>
      </c>
      <c r="D52" s="2">
        <v>13214</v>
      </c>
      <c r="E52" s="2">
        <v>12996</v>
      </c>
      <c r="F52" s="2">
        <v>13528</v>
      </c>
      <c r="H52" s="2">
        <v>14733</v>
      </c>
      <c r="I52" s="5">
        <f t="shared" si="13"/>
        <v>75</v>
      </c>
      <c r="K52" s="6">
        <f t="shared" si="14"/>
        <v>44</v>
      </c>
      <c r="L52" s="6">
        <f t="shared" si="15"/>
        <v>52</v>
      </c>
      <c r="M52" s="6">
        <f t="shared" si="16"/>
        <v>49</v>
      </c>
      <c r="O52" s="6">
        <f t="shared" si="17"/>
        <v>-31</v>
      </c>
      <c r="P52" s="6">
        <f t="shared" si="18"/>
        <v>-23</v>
      </c>
      <c r="Q52" s="6">
        <f t="shared" si="19"/>
        <v>-26</v>
      </c>
      <c r="S52" s="14">
        <f t="shared" si="7"/>
        <v>0.41333333333333333</v>
      </c>
      <c r="T52" s="14">
        <f t="shared" si="8"/>
        <v>0.30666666666666664</v>
      </c>
      <c r="U52" s="14">
        <f t="shared" si="20"/>
        <v>0.34666666666666668</v>
      </c>
      <c r="V52" s="1"/>
      <c r="W52" s="14">
        <f t="shared" si="10"/>
        <v>2.1041200027149937E-3</v>
      </c>
      <c r="X52" s="14">
        <f t="shared" si="11"/>
        <v>1.5611212923369307E-3</v>
      </c>
      <c r="Y52" s="14">
        <f t="shared" si="12"/>
        <v>1.7647458087287043E-3</v>
      </c>
      <c r="Z52" s="1"/>
      <c r="AA52" s="1"/>
      <c r="AB52" s="1"/>
      <c r="AC52" s="1"/>
      <c r="AD52" s="1"/>
      <c r="AE52" s="1"/>
    </row>
    <row r="53" spans="1:31" x14ac:dyDescent="0.25">
      <c r="A53" s="9">
        <v>52</v>
      </c>
      <c r="B53" s="2">
        <f t="shared" si="4"/>
        <v>41842.839999999997</v>
      </c>
      <c r="C53" s="2">
        <f t="shared" si="5"/>
        <v>41.842839999999995</v>
      </c>
      <c r="D53" s="2">
        <v>13266</v>
      </c>
      <c r="E53" s="2">
        <v>13057</v>
      </c>
      <c r="F53" s="2">
        <v>13583</v>
      </c>
      <c r="H53" s="2">
        <v>14814</v>
      </c>
      <c r="I53" s="5">
        <f t="shared" si="13"/>
        <v>81</v>
      </c>
      <c r="K53" s="6">
        <f t="shared" si="14"/>
        <v>52</v>
      </c>
      <c r="L53" s="6">
        <f t="shared" si="15"/>
        <v>61</v>
      </c>
      <c r="M53" s="6">
        <f t="shared" si="16"/>
        <v>55</v>
      </c>
      <c r="O53" s="6">
        <f t="shared" si="17"/>
        <v>-29</v>
      </c>
      <c r="P53" s="6">
        <f t="shared" si="18"/>
        <v>-20</v>
      </c>
      <c r="Q53" s="6">
        <f t="shared" si="19"/>
        <v>-26</v>
      </c>
      <c r="S53" s="14">
        <f t="shared" si="7"/>
        <v>0.35802469135802467</v>
      </c>
      <c r="T53" s="14">
        <f t="shared" si="8"/>
        <v>0.24691358024691357</v>
      </c>
      <c r="U53" s="14">
        <f t="shared" si="20"/>
        <v>0.32098765432098764</v>
      </c>
      <c r="V53" s="1"/>
      <c r="W53" s="14">
        <f t="shared" si="10"/>
        <v>1.9576076684217633E-3</v>
      </c>
      <c r="X53" s="14">
        <f t="shared" si="11"/>
        <v>1.3500742540839747E-3</v>
      </c>
      <c r="Y53" s="14">
        <f t="shared" si="12"/>
        <v>1.7550965303091671E-3</v>
      </c>
      <c r="Z53" s="1"/>
      <c r="AA53" s="1"/>
      <c r="AB53" s="1"/>
      <c r="AC53" s="1"/>
      <c r="AD53" s="1"/>
      <c r="AE53" s="1"/>
    </row>
    <row r="54" spans="1:31" x14ac:dyDescent="0.25">
      <c r="A54" s="9">
        <v>53</v>
      </c>
      <c r="B54" s="2">
        <f t="shared" si="4"/>
        <v>42647.509999999995</v>
      </c>
      <c r="C54" s="2">
        <f t="shared" si="5"/>
        <v>42.647509999999997</v>
      </c>
      <c r="D54" s="2">
        <v>13327</v>
      </c>
      <c r="E54" s="2">
        <v>13126</v>
      </c>
      <c r="F54" s="2">
        <v>13644</v>
      </c>
      <c r="H54" s="2">
        <v>14901</v>
      </c>
      <c r="I54" s="5">
        <f t="shared" si="13"/>
        <v>87</v>
      </c>
      <c r="K54" s="6">
        <f t="shared" si="14"/>
        <v>61</v>
      </c>
      <c r="L54" s="6">
        <f t="shared" si="15"/>
        <v>69</v>
      </c>
      <c r="M54" s="6">
        <f t="shared" si="16"/>
        <v>61</v>
      </c>
      <c r="O54" s="6">
        <f t="shared" si="17"/>
        <v>-26</v>
      </c>
      <c r="P54" s="6">
        <f t="shared" si="18"/>
        <v>-18</v>
      </c>
      <c r="Q54" s="6">
        <f t="shared" si="19"/>
        <v>-26</v>
      </c>
      <c r="S54" s="14">
        <f t="shared" si="7"/>
        <v>0.2988505747126437</v>
      </c>
      <c r="T54" s="14">
        <f t="shared" si="8"/>
        <v>0.20689655172413793</v>
      </c>
      <c r="U54" s="14">
        <f t="shared" si="20"/>
        <v>0.2988505747126437</v>
      </c>
      <c r="V54" s="1"/>
      <c r="W54" s="14">
        <f t="shared" si="10"/>
        <v>1.7448493389705388E-3</v>
      </c>
      <c r="X54" s="14">
        <f t="shared" si="11"/>
        <v>1.2079726192872962E-3</v>
      </c>
      <c r="Y54" s="14">
        <f t="shared" si="12"/>
        <v>1.7448493389705388E-3</v>
      </c>
      <c r="Z54" s="1"/>
      <c r="AA54" s="1"/>
      <c r="AB54" s="1"/>
      <c r="AC54" s="1"/>
      <c r="AD54" s="1"/>
      <c r="AE54" s="1"/>
    </row>
    <row r="55" spans="1:31" x14ac:dyDescent="0.25">
      <c r="A55" s="9">
        <v>54</v>
      </c>
      <c r="B55" s="2">
        <f t="shared" si="4"/>
        <v>43452.18</v>
      </c>
      <c r="C55" s="2">
        <f t="shared" si="5"/>
        <v>43.452179999999998</v>
      </c>
      <c r="D55" s="2">
        <v>13396</v>
      </c>
      <c r="E55" s="2">
        <v>13203</v>
      </c>
      <c r="F55" s="2">
        <v>13712</v>
      </c>
      <c r="H55" s="2">
        <v>14994</v>
      </c>
      <c r="I55" s="5">
        <f t="shared" si="13"/>
        <v>93</v>
      </c>
      <c r="K55" s="6">
        <f t="shared" si="14"/>
        <v>69</v>
      </c>
      <c r="L55" s="6">
        <f t="shared" si="15"/>
        <v>77</v>
      </c>
      <c r="M55" s="6">
        <f t="shared" si="16"/>
        <v>68</v>
      </c>
      <c r="O55" s="6">
        <f t="shared" si="17"/>
        <v>-24</v>
      </c>
      <c r="P55" s="6">
        <f t="shared" si="18"/>
        <v>-16</v>
      </c>
      <c r="Q55" s="6">
        <f t="shared" si="19"/>
        <v>-25</v>
      </c>
      <c r="S55" s="14">
        <f t="shared" si="7"/>
        <v>0.25806451612903225</v>
      </c>
      <c r="T55" s="14">
        <f t="shared" si="8"/>
        <v>0.17204301075268819</v>
      </c>
      <c r="U55" s="14">
        <f t="shared" si="20"/>
        <v>0.26881720430107525</v>
      </c>
      <c r="V55" s="1"/>
      <c r="W55" s="14">
        <f t="shared" si="10"/>
        <v>1.6006402561024411E-3</v>
      </c>
      <c r="X55" s="14">
        <f t="shared" si="11"/>
        <v>1.0670935040682939E-3</v>
      </c>
      <c r="Y55" s="14">
        <f t="shared" si="12"/>
        <v>1.6673336001067093E-3</v>
      </c>
      <c r="Z55" s="1"/>
      <c r="AA55" s="1"/>
      <c r="AB55" s="1"/>
      <c r="AC55" s="1"/>
      <c r="AD55" s="1"/>
      <c r="AE55" s="1"/>
    </row>
    <row r="56" spans="1:31" x14ac:dyDescent="0.25">
      <c r="A56" s="9">
        <v>55</v>
      </c>
      <c r="B56" s="2">
        <f t="shared" si="4"/>
        <v>44256.85</v>
      </c>
      <c r="C56" s="2">
        <f t="shared" si="5"/>
        <v>44.25685</v>
      </c>
      <c r="D56" s="2">
        <v>13474</v>
      </c>
      <c r="E56" s="2">
        <v>13288</v>
      </c>
      <c r="F56" s="2">
        <v>13787</v>
      </c>
      <c r="H56" s="2">
        <v>15093</v>
      </c>
      <c r="I56" s="5">
        <f t="shared" si="13"/>
        <v>99</v>
      </c>
      <c r="K56" s="6">
        <f t="shared" si="14"/>
        <v>78</v>
      </c>
      <c r="L56" s="6">
        <f t="shared" si="15"/>
        <v>85</v>
      </c>
      <c r="M56" s="6">
        <f t="shared" si="16"/>
        <v>75</v>
      </c>
      <c r="O56" s="6">
        <f t="shared" si="17"/>
        <v>-21</v>
      </c>
      <c r="P56" s="6">
        <f t="shared" si="18"/>
        <v>-14</v>
      </c>
      <c r="Q56" s="6">
        <f t="shared" si="19"/>
        <v>-24</v>
      </c>
      <c r="S56" s="14">
        <f t="shared" si="7"/>
        <v>0.21212121212121213</v>
      </c>
      <c r="T56" s="14">
        <f t="shared" si="8"/>
        <v>0.14141414141414141</v>
      </c>
      <c r="U56" s="14">
        <f t="shared" si="20"/>
        <v>0.24242424242424243</v>
      </c>
      <c r="V56" s="1"/>
      <c r="W56" s="14">
        <f t="shared" si="10"/>
        <v>1.3913734843967402E-3</v>
      </c>
      <c r="X56" s="14">
        <f t="shared" si="11"/>
        <v>9.2758232293116015E-4</v>
      </c>
      <c r="Y56" s="14">
        <f t="shared" si="12"/>
        <v>1.5901411250248459E-3</v>
      </c>
      <c r="Z56" s="1"/>
      <c r="AA56" s="1"/>
      <c r="AB56" s="1"/>
      <c r="AC56" s="1"/>
      <c r="AD56" s="1"/>
      <c r="AE56" s="1"/>
    </row>
    <row r="57" spans="1:31" x14ac:dyDescent="0.25">
      <c r="A57" s="9">
        <v>56</v>
      </c>
      <c r="B57" s="2">
        <f t="shared" si="4"/>
        <v>45061.52</v>
      </c>
      <c r="C57" s="2">
        <f t="shared" si="5"/>
        <v>45.061519999999994</v>
      </c>
      <c r="D57" s="2">
        <v>13559</v>
      </c>
      <c r="E57" s="2">
        <v>13382</v>
      </c>
      <c r="F57" s="2">
        <v>13870</v>
      </c>
      <c r="H57" s="2">
        <v>15199</v>
      </c>
      <c r="I57" s="5">
        <f t="shared" si="13"/>
        <v>106</v>
      </c>
      <c r="K57" s="6">
        <f t="shared" si="14"/>
        <v>85</v>
      </c>
      <c r="L57" s="6">
        <f t="shared" si="15"/>
        <v>94</v>
      </c>
      <c r="M57" s="6">
        <f t="shared" si="16"/>
        <v>83</v>
      </c>
      <c r="O57" s="6">
        <f t="shared" si="17"/>
        <v>-21</v>
      </c>
      <c r="P57" s="6">
        <f t="shared" si="18"/>
        <v>-12</v>
      </c>
      <c r="Q57" s="6">
        <f t="shared" si="19"/>
        <v>-23</v>
      </c>
      <c r="S57" s="14">
        <f t="shared" si="7"/>
        <v>0.19811320754716982</v>
      </c>
      <c r="T57" s="14">
        <f t="shared" si="8"/>
        <v>0.11320754716981132</v>
      </c>
      <c r="U57" s="14">
        <f t="shared" si="20"/>
        <v>0.21698113207547171</v>
      </c>
      <c r="V57" s="1"/>
      <c r="W57" s="14">
        <f t="shared" si="10"/>
        <v>1.3816698467004407E-3</v>
      </c>
      <c r="X57" s="14">
        <f t="shared" si="11"/>
        <v>7.8952562668596616E-4</v>
      </c>
      <c r="Y57" s="14">
        <f t="shared" si="12"/>
        <v>1.5132574511481018E-3</v>
      </c>
      <c r="Z57" s="1"/>
      <c r="AA57" s="1"/>
      <c r="AB57" s="1"/>
      <c r="AC57" s="1"/>
      <c r="AD57" s="1"/>
      <c r="AE57" s="1"/>
    </row>
    <row r="58" spans="1:31" x14ac:dyDescent="0.25">
      <c r="A58" s="9">
        <v>57</v>
      </c>
      <c r="B58" s="2">
        <f t="shared" si="4"/>
        <v>45866.189999999995</v>
      </c>
      <c r="C58" s="2">
        <f t="shared" si="5"/>
        <v>45.866189999999996</v>
      </c>
      <c r="D58" s="2">
        <v>13653</v>
      </c>
      <c r="E58" s="2">
        <v>13483</v>
      </c>
      <c r="F58" s="2">
        <v>13959</v>
      </c>
      <c r="H58" s="2">
        <v>15311</v>
      </c>
      <c r="I58" s="5">
        <f t="shared" si="13"/>
        <v>112</v>
      </c>
      <c r="K58" s="6">
        <f t="shared" si="14"/>
        <v>94</v>
      </c>
      <c r="L58" s="6">
        <f t="shared" si="15"/>
        <v>101</v>
      </c>
      <c r="M58" s="6">
        <f t="shared" si="16"/>
        <v>89</v>
      </c>
      <c r="O58" s="6">
        <f t="shared" si="17"/>
        <v>-18</v>
      </c>
      <c r="P58" s="6">
        <f t="shared" si="18"/>
        <v>-11</v>
      </c>
      <c r="Q58" s="6">
        <f t="shared" si="19"/>
        <v>-23</v>
      </c>
      <c r="S58" s="14">
        <f t="shared" si="7"/>
        <v>0.16071428571428573</v>
      </c>
      <c r="T58" s="14">
        <f t="shared" si="8"/>
        <v>9.8214285714285712E-2</v>
      </c>
      <c r="U58" s="14">
        <f t="shared" si="20"/>
        <v>0.20535714285714285</v>
      </c>
      <c r="V58" s="1"/>
      <c r="W58" s="14">
        <f t="shared" si="10"/>
        <v>1.1756253673829273E-3</v>
      </c>
      <c r="X58" s="14">
        <f t="shared" si="11"/>
        <v>7.1843772451178893E-4</v>
      </c>
      <c r="Y58" s="14">
        <f t="shared" si="12"/>
        <v>1.5021879694337404E-3</v>
      </c>
      <c r="Z58" s="1"/>
      <c r="AA58" s="1"/>
      <c r="AB58" s="1"/>
      <c r="AC58" s="1"/>
      <c r="AD58" s="1"/>
      <c r="AE58" s="1"/>
    </row>
    <row r="59" spans="1:31" x14ac:dyDescent="0.25">
      <c r="A59" s="9">
        <v>58</v>
      </c>
      <c r="B59" s="2">
        <f t="shared" si="4"/>
        <v>46670.86</v>
      </c>
      <c r="C59" s="2">
        <f t="shared" si="5"/>
        <v>46.670859999999998</v>
      </c>
      <c r="D59" s="2">
        <v>13755</v>
      </c>
      <c r="E59" s="2">
        <v>13591</v>
      </c>
      <c r="F59" s="2">
        <v>14056</v>
      </c>
      <c r="H59" s="2">
        <v>15430</v>
      </c>
      <c r="I59" s="5">
        <f t="shared" si="13"/>
        <v>119</v>
      </c>
      <c r="K59" s="6">
        <f t="shared" si="14"/>
        <v>102</v>
      </c>
      <c r="L59" s="6">
        <f t="shared" si="15"/>
        <v>108</v>
      </c>
      <c r="M59" s="6">
        <f t="shared" si="16"/>
        <v>97</v>
      </c>
      <c r="O59" s="6">
        <f t="shared" si="17"/>
        <v>-17</v>
      </c>
      <c r="P59" s="6">
        <f t="shared" si="18"/>
        <v>-11</v>
      </c>
      <c r="Q59" s="6">
        <f t="shared" si="19"/>
        <v>-22</v>
      </c>
      <c r="S59" s="14">
        <f t="shared" si="7"/>
        <v>0.14285714285714285</v>
      </c>
      <c r="T59" s="14">
        <f t="shared" si="8"/>
        <v>9.2436974789915971E-2</v>
      </c>
      <c r="U59" s="14">
        <f t="shared" si="20"/>
        <v>0.18487394957983194</v>
      </c>
      <c r="V59" s="1"/>
      <c r="W59" s="14">
        <f t="shared" si="10"/>
        <v>1.101749837977965E-3</v>
      </c>
      <c r="X59" s="14">
        <f t="shared" si="11"/>
        <v>7.1289695398574205E-4</v>
      </c>
      <c r="Y59" s="14">
        <f t="shared" si="12"/>
        <v>1.4257939079714841E-3</v>
      </c>
      <c r="Z59" s="1"/>
      <c r="AA59" s="1"/>
      <c r="AB59" s="1"/>
      <c r="AC59" s="1"/>
      <c r="AD59" s="1"/>
      <c r="AE59" s="1"/>
    </row>
    <row r="60" spans="1:31" x14ac:dyDescent="0.25">
      <c r="A60" s="9">
        <v>59</v>
      </c>
      <c r="B60" s="2">
        <f t="shared" si="4"/>
        <v>47475.53</v>
      </c>
      <c r="C60" s="2">
        <f t="shared" si="5"/>
        <v>47.475529999999999</v>
      </c>
      <c r="D60" s="2">
        <v>13865</v>
      </c>
      <c r="E60" s="2">
        <v>13709</v>
      </c>
      <c r="F60" s="2">
        <v>14161</v>
      </c>
      <c r="H60" s="2">
        <v>15557</v>
      </c>
      <c r="I60" s="5">
        <f t="shared" si="13"/>
        <v>127</v>
      </c>
      <c r="K60" s="6">
        <f t="shared" si="14"/>
        <v>110</v>
      </c>
      <c r="L60" s="6">
        <f t="shared" si="15"/>
        <v>118</v>
      </c>
      <c r="M60" s="6">
        <f t="shared" si="16"/>
        <v>105</v>
      </c>
      <c r="O60" s="6">
        <f t="shared" si="17"/>
        <v>-17</v>
      </c>
      <c r="P60" s="6">
        <f t="shared" si="18"/>
        <v>-9</v>
      </c>
      <c r="Q60" s="6">
        <f t="shared" si="19"/>
        <v>-22</v>
      </c>
      <c r="S60" s="14">
        <f t="shared" si="7"/>
        <v>0.13385826771653545</v>
      </c>
      <c r="T60" s="14">
        <f t="shared" si="8"/>
        <v>7.0866141732283464E-2</v>
      </c>
      <c r="U60" s="14">
        <f t="shared" si="20"/>
        <v>0.17322834645669291</v>
      </c>
      <c r="V60" s="1"/>
      <c r="W60" s="14">
        <f t="shared" si="10"/>
        <v>1.0927556726875363E-3</v>
      </c>
      <c r="X60" s="14">
        <f t="shared" si="11"/>
        <v>5.7851770906987212E-4</v>
      </c>
      <c r="Y60" s="14">
        <f t="shared" si="12"/>
        <v>1.4141543999485761E-3</v>
      </c>
      <c r="Z60" s="1"/>
      <c r="AA60" s="1"/>
      <c r="AB60" s="1"/>
      <c r="AC60" s="1"/>
      <c r="AD60" s="1"/>
      <c r="AE60" s="1"/>
    </row>
    <row r="61" spans="1:31" x14ac:dyDescent="0.25">
      <c r="A61" s="9">
        <v>60</v>
      </c>
      <c r="B61" s="2">
        <f t="shared" si="4"/>
        <v>48280.2</v>
      </c>
      <c r="C61" s="2">
        <f t="shared" si="5"/>
        <v>48.280199999999994</v>
      </c>
      <c r="D61" s="2">
        <v>13984</v>
      </c>
      <c r="E61" s="2">
        <v>13834</v>
      </c>
      <c r="F61" s="2">
        <v>14274</v>
      </c>
      <c r="H61" s="2">
        <v>15691</v>
      </c>
      <c r="I61" s="5">
        <f t="shared" si="13"/>
        <v>134</v>
      </c>
      <c r="K61" s="6">
        <f t="shared" si="14"/>
        <v>119</v>
      </c>
      <c r="L61" s="6">
        <f t="shared" si="15"/>
        <v>125</v>
      </c>
      <c r="M61" s="6">
        <f t="shared" si="16"/>
        <v>113</v>
      </c>
      <c r="O61" s="6">
        <f t="shared" si="17"/>
        <v>-15</v>
      </c>
      <c r="P61" s="6">
        <f t="shared" si="18"/>
        <v>-9</v>
      </c>
      <c r="Q61" s="6">
        <f t="shared" si="19"/>
        <v>-21</v>
      </c>
      <c r="S61" s="14">
        <f t="shared" si="7"/>
        <v>0.11194029850746269</v>
      </c>
      <c r="T61" s="14">
        <f t="shared" si="8"/>
        <v>6.7164179104477612E-2</v>
      </c>
      <c r="U61" s="14">
        <f t="shared" si="20"/>
        <v>0.15671641791044777</v>
      </c>
      <c r="V61" s="1"/>
      <c r="W61" s="14">
        <f t="shared" si="10"/>
        <v>9.5596201644254663E-4</v>
      </c>
      <c r="X61" s="14">
        <f t="shared" si="11"/>
        <v>5.7357720986552798E-4</v>
      </c>
      <c r="Y61" s="14">
        <f t="shared" si="12"/>
        <v>1.3383468230195653E-3</v>
      </c>
      <c r="Z61" s="1"/>
      <c r="AA61" s="1"/>
      <c r="AB61" s="1"/>
      <c r="AC61" s="1"/>
      <c r="AD61" s="1"/>
      <c r="AE61" s="1"/>
    </row>
    <row r="62" spans="1:31" x14ac:dyDescent="0.25">
      <c r="A62" s="9">
        <v>61</v>
      </c>
      <c r="B62" s="2">
        <f t="shared" si="4"/>
        <v>49084.869999999995</v>
      </c>
      <c r="C62" s="2">
        <f t="shared" si="5"/>
        <v>49.084869999999995</v>
      </c>
      <c r="D62" s="2">
        <v>14112</v>
      </c>
      <c r="E62" s="2">
        <v>13968</v>
      </c>
      <c r="F62" s="2">
        <v>14396</v>
      </c>
      <c r="H62" s="2">
        <v>15833</v>
      </c>
      <c r="I62" s="5">
        <f t="shared" si="13"/>
        <v>142</v>
      </c>
      <c r="K62" s="6">
        <f t="shared" si="14"/>
        <v>128</v>
      </c>
      <c r="L62" s="6">
        <f t="shared" si="15"/>
        <v>134</v>
      </c>
      <c r="M62" s="6">
        <f t="shared" si="16"/>
        <v>122</v>
      </c>
      <c r="O62" s="6">
        <f t="shared" si="17"/>
        <v>-14</v>
      </c>
      <c r="P62" s="6">
        <f t="shared" si="18"/>
        <v>-8</v>
      </c>
      <c r="Q62" s="6">
        <f t="shared" si="19"/>
        <v>-20</v>
      </c>
      <c r="S62" s="14">
        <f t="shared" si="7"/>
        <v>9.8591549295774641E-2</v>
      </c>
      <c r="T62" s="14">
        <f t="shared" si="8"/>
        <v>5.6338028169014086E-2</v>
      </c>
      <c r="U62" s="14">
        <f t="shared" si="20"/>
        <v>0.14084507042253522</v>
      </c>
      <c r="V62" s="1"/>
      <c r="W62" s="14">
        <f t="shared" si="10"/>
        <v>8.8422914166614035E-4</v>
      </c>
      <c r="X62" s="14">
        <f t="shared" si="11"/>
        <v>5.0527379523779444E-4</v>
      </c>
      <c r="Y62" s="14">
        <f t="shared" si="12"/>
        <v>1.2631844880944861E-3</v>
      </c>
      <c r="Z62" s="1"/>
      <c r="AA62" s="1"/>
      <c r="AB62" s="1"/>
      <c r="AC62" s="1"/>
      <c r="AD62" s="1"/>
      <c r="AE62" s="1"/>
    </row>
    <row r="63" spans="1:31" x14ac:dyDescent="0.25">
      <c r="A63" s="9">
        <v>62</v>
      </c>
      <c r="B63" s="2">
        <f t="shared" si="4"/>
        <v>49889.54</v>
      </c>
      <c r="C63" s="2">
        <f t="shared" si="5"/>
        <v>49.889540000000004</v>
      </c>
      <c r="D63" s="2">
        <v>14249</v>
      </c>
      <c r="E63" s="2">
        <v>14111</v>
      </c>
      <c r="F63" s="2">
        <v>14526</v>
      </c>
      <c r="H63" s="2">
        <v>15983</v>
      </c>
      <c r="I63" s="5">
        <f t="shared" si="13"/>
        <v>150</v>
      </c>
      <c r="K63" s="6">
        <f t="shared" si="14"/>
        <v>137</v>
      </c>
      <c r="L63" s="6">
        <f t="shared" si="15"/>
        <v>143</v>
      </c>
      <c r="M63" s="6">
        <f t="shared" si="16"/>
        <v>130</v>
      </c>
      <c r="O63" s="6">
        <f t="shared" si="17"/>
        <v>-13</v>
      </c>
      <c r="P63" s="6">
        <f t="shared" si="18"/>
        <v>-7</v>
      </c>
      <c r="Q63" s="6">
        <f t="shared" si="19"/>
        <v>-20</v>
      </c>
      <c r="S63" s="14">
        <f t="shared" si="7"/>
        <v>8.666666666666667E-2</v>
      </c>
      <c r="T63" s="14">
        <f t="shared" si="8"/>
        <v>4.6666666666666669E-2</v>
      </c>
      <c r="U63" s="14">
        <f t="shared" si="20"/>
        <v>0.13333333333333333</v>
      </c>
      <c r="V63" s="1"/>
      <c r="W63" s="14">
        <f t="shared" si="10"/>
        <v>8.1336419946192832E-4</v>
      </c>
      <c r="X63" s="14">
        <f t="shared" si="11"/>
        <v>4.3796533817180757E-4</v>
      </c>
      <c r="Y63" s="14">
        <f t="shared" si="12"/>
        <v>1.251329537633736E-3</v>
      </c>
      <c r="Z63" s="1"/>
      <c r="AA63" s="1"/>
      <c r="AB63" s="1"/>
      <c r="AC63" s="1"/>
      <c r="AD63" s="1"/>
      <c r="AE63" s="1"/>
    </row>
    <row r="64" spans="1:31" x14ac:dyDescent="0.25">
      <c r="A64" s="9">
        <v>63</v>
      </c>
      <c r="B64" s="2">
        <f t="shared" si="4"/>
        <v>50694.21</v>
      </c>
      <c r="C64" s="2">
        <f t="shared" si="5"/>
        <v>50.694209999999998</v>
      </c>
      <c r="D64" s="2">
        <v>14395</v>
      </c>
      <c r="E64" s="2">
        <v>14263</v>
      </c>
      <c r="F64" s="2">
        <v>14666</v>
      </c>
      <c r="H64" s="2">
        <v>16142</v>
      </c>
      <c r="I64" s="5">
        <f t="shared" si="13"/>
        <v>159</v>
      </c>
      <c r="K64" s="6">
        <f t="shared" si="14"/>
        <v>146</v>
      </c>
      <c r="L64" s="6">
        <f t="shared" si="15"/>
        <v>152</v>
      </c>
      <c r="M64" s="6">
        <f t="shared" si="16"/>
        <v>140</v>
      </c>
      <c r="O64" s="6">
        <f t="shared" si="17"/>
        <v>-13</v>
      </c>
      <c r="P64" s="6">
        <f t="shared" si="18"/>
        <v>-7</v>
      </c>
      <c r="Q64" s="6">
        <f t="shared" si="19"/>
        <v>-19</v>
      </c>
      <c r="S64" s="14">
        <f t="shared" si="7"/>
        <v>8.1761006289308172E-2</v>
      </c>
      <c r="T64" s="14">
        <f t="shared" si="8"/>
        <v>4.40251572327044E-2</v>
      </c>
      <c r="U64" s="14">
        <f t="shared" si="20"/>
        <v>0.11949685534591195</v>
      </c>
      <c r="V64" s="1"/>
      <c r="W64" s="14">
        <f t="shared" si="10"/>
        <v>8.0535249659273943E-4</v>
      </c>
      <c r="X64" s="14">
        <f t="shared" si="11"/>
        <v>4.3365134431916737E-4</v>
      </c>
      <c r="Y64" s="14">
        <f t="shared" si="12"/>
        <v>1.1770536488663115E-3</v>
      </c>
      <c r="Z64" s="1"/>
      <c r="AA64" s="1"/>
      <c r="AB64" s="1"/>
      <c r="AC64" s="1"/>
      <c r="AD64" s="1"/>
      <c r="AE64" s="1"/>
    </row>
    <row r="65" spans="1:31" x14ac:dyDescent="0.25">
      <c r="A65" s="9">
        <v>64</v>
      </c>
      <c r="B65" s="2">
        <f t="shared" si="4"/>
        <v>51498.879999999997</v>
      </c>
      <c r="C65" s="2">
        <f t="shared" si="5"/>
        <v>51.49888</v>
      </c>
      <c r="D65" s="2">
        <v>14552</v>
      </c>
      <c r="E65" s="2">
        <v>14424</v>
      </c>
      <c r="F65" s="2">
        <v>14815</v>
      </c>
      <c r="H65" s="2">
        <v>16311</v>
      </c>
      <c r="I65" s="5">
        <f t="shared" si="13"/>
        <v>169</v>
      </c>
      <c r="K65" s="6">
        <f t="shared" si="14"/>
        <v>157</v>
      </c>
      <c r="L65" s="6">
        <f t="shared" si="15"/>
        <v>161</v>
      </c>
      <c r="M65" s="6">
        <f t="shared" si="16"/>
        <v>149</v>
      </c>
      <c r="O65" s="6">
        <f t="shared" si="17"/>
        <v>-12</v>
      </c>
      <c r="P65" s="6">
        <f t="shared" si="18"/>
        <v>-8</v>
      </c>
      <c r="Q65" s="6">
        <f t="shared" si="19"/>
        <v>-20</v>
      </c>
      <c r="S65" s="14">
        <f t="shared" si="7"/>
        <v>7.1005917159763315E-2</v>
      </c>
      <c r="T65" s="14">
        <f t="shared" si="8"/>
        <v>4.7337278106508875E-2</v>
      </c>
      <c r="U65" s="14">
        <f t="shared" si="20"/>
        <v>0.11834319526627218</v>
      </c>
      <c r="V65" s="1"/>
      <c r="W65" s="14">
        <f t="shared" si="10"/>
        <v>7.356998344675372E-4</v>
      </c>
      <c r="X65" s="14">
        <f t="shared" si="11"/>
        <v>4.9046655631169154E-4</v>
      </c>
      <c r="Y65" s="14">
        <f t="shared" si="12"/>
        <v>1.2261663907792287E-3</v>
      </c>
      <c r="Z65" s="1"/>
      <c r="AA65" s="1"/>
      <c r="AB65" s="1"/>
      <c r="AC65" s="1"/>
      <c r="AD65" s="1"/>
      <c r="AE65" s="1"/>
    </row>
    <row r="66" spans="1:31" x14ac:dyDescent="0.25">
      <c r="A66" s="9">
        <v>65</v>
      </c>
      <c r="B66" s="2">
        <f t="shared" si="4"/>
        <v>52303.549999999996</v>
      </c>
      <c r="C66" s="2">
        <f t="shared" si="5"/>
        <v>52.303549999999994</v>
      </c>
      <c r="D66" s="2">
        <v>14719</v>
      </c>
      <c r="E66" s="2">
        <v>14596</v>
      </c>
      <c r="F66" s="2">
        <v>14975</v>
      </c>
      <c r="H66" s="2">
        <v>16489</v>
      </c>
      <c r="I66" s="5">
        <f t="shared" si="13"/>
        <v>178</v>
      </c>
      <c r="K66" s="6">
        <f t="shared" si="14"/>
        <v>167</v>
      </c>
      <c r="L66" s="6">
        <f t="shared" si="15"/>
        <v>172</v>
      </c>
      <c r="M66" s="6">
        <f t="shared" si="16"/>
        <v>160</v>
      </c>
      <c r="O66" s="6">
        <f t="shared" si="17"/>
        <v>-11</v>
      </c>
      <c r="P66" s="6">
        <f t="shared" si="18"/>
        <v>-6</v>
      </c>
      <c r="Q66" s="6">
        <f t="shared" si="19"/>
        <v>-18</v>
      </c>
      <c r="S66" s="14">
        <f t="shared" si="7"/>
        <v>6.1797752808988762E-2</v>
      </c>
      <c r="T66" s="14">
        <f t="shared" si="8"/>
        <v>3.3707865168539325E-2</v>
      </c>
      <c r="U66" s="14">
        <f t="shared" si="20"/>
        <v>0.10112359550561797</v>
      </c>
      <c r="V66" s="1"/>
      <c r="W66" s="14">
        <f t="shared" si="10"/>
        <v>6.6711140760506999E-4</v>
      </c>
      <c r="X66" s="14">
        <f t="shared" si="11"/>
        <v>3.638789496027655E-4</v>
      </c>
      <c r="Y66" s="14">
        <f t="shared" si="12"/>
        <v>1.0916368488082964E-3</v>
      </c>
      <c r="Z66" s="1"/>
      <c r="AA66" s="1"/>
      <c r="AB66" s="1"/>
      <c r="AC66" s="1"/>
      <c r="AD66" s="1"/>
      <c r="AE66" s="1"/>
    </row>
    <row r="67" spans="1:31" x14ac:dyDescent="0.25">
      <c r="A67" s="9">
        <v>66</v>
      </c>
      <c r="B67" s="2">
        <f t="shared" ref="B67:B81" si="21">804.67*A67</f>
        <v>53108.219999999994</v>
      </c>
      <c r="C67" s="2">
        <f t="shared" ref="C67:C81" si="22">B67/1000</f>
        <v>53.108219999999996</v>
      </c>
      <c r="D67" s="2">
        <v>14896</v>
      </c>
      <c r="E67" s="2">
        <v>14779</v>
      </c>
      <c r="F67" s="2">
        <v>15146</v>
      </c>
      <c r="H67" s="2">
        <v>16677</v>
      </c>
      <c r="I67" s="5">
        <f t="shared" si="13"/>
        <v>188</v>
      </c>
      <c r="K67" s="6">
        <f t="shared" si="14"/>
        <v>177</v>
      </c>
      <c r="L67" s="6">
        <f t="shared" si="15"/>
        <v>183</v>
      </c>
      <c r="M67" s="6">
        <f t="shared" si="16"/>
        <v>171</v>
      </c>
      <c r="O67" s="6">
        <f t="shared" si="17"/>
        <v>-11</v>
      </c>
      <c r="P67" s="6">
        <f t="shared" si="18"/>
        <v>-5</v>
      </c>
      <c r="Q67" s="6">
        <f t="shared" si="19"/>
        <v>-17</v>
      </c>
      <c r="S67" s="14">
        <f t="shared" ref="S67:S81" si="23">ABS(O67)/ABS($I67)</f>
        <v>5.8510638297872342E-2</v>
      </c>
      <c r="T67" s="14">
        <f t="shared" ref="T67:T81" si="24">ABS(P67)/ABS($I67)</f>
        <v>2.6595744680851064E-2</v>
      </c>
      <c r="U67" s="14">
        <f t="shared" si="20"/>
        <v>9.0425531914893623E-2</v>
      </c>
      <c r="V67" s="1"/>
      <c r="W67" s="14">
        <f t="shared" ref="W67:W81" si="25">ABS(O67)/ABS($H67)</f>
        <v>6.5959105354680095E-4</v>
      </c>
      <c r="X67" s="14">
        <f t="shared" ref="X67:X81" si="26">ABS(P67)/ABS($H67)</f>
        <v>2.9981411524854592E-4</v>
      </c>
      <c r="Y67" s="14">
        <f t="shared" ref="Y67:Y81" si="27">ABS(Q67)/ABS($H67)</f>
        <v>1.0193679918450561E-3</v>
      </c>
      <c r="Z67" s="1"/>
      <c r="AA67" s="1"/>
      <c r="AB67" s="1"/>
      <c r="AC67" s="1"/>
      <c r="AD67" s="1"/>
      <c r="AE67" s="1"/>
    </row>
    <row r="68" spans="1:31" x14ac:dyDescent="0.25">
      <c r="A68" s="9">
        <v>67</v>
      </c>
      <c r="B68" s="2">
        <f t="shared" si="21"/>
        <v>53912.89</v>
      </c>
      <c r="C68" s="2">
        <f t="shared" si="22"/>
        <v>53.912889999999997</v>
      </c>
      <c r="D68" s="2">
        <v>15086</v>
      </c>
      <c r="E68" s="2">
        <v>14973</v>
      </c>
      <c r="F68" s="2">
        <v>15328</v>
      </c>
      <c r="H68" s="2">
        <v>16877</v>
      </c>
      <c r="I68" s="5">
        <f t="shared" ref="I68:I81" si="28">H68-H67</f>
        <v>200</v>
      </c>
      <c r="K68" s="6">
        <f t="shared" ref="K68:K81" si="29">D68-D67</f>
        <v>190</v>
      </c>
      <c r="L68" s="6">
        <f t="shared" ref="L68:L81" si="30">E68-E67</f>
        <v>194</v>
      </c>
      <c r="M68" s="6">
        <f t="shared" ref="M68:M81" si="31">F68-F67</f>
        <v>182</v>
      </c>
      <c r="O68" s="6">
        <f t="shared" ref="O68:O81" si="32">K68-$I68</f>
        <v>-10</v>
      </c>
      <c r="P68" s="6">
        <f t="shared" ref="P68:P81" si="33">L68-$I68</f>
        <v>-6</v>
      </c>
      <c r="Q68" s="6">
        <f t="shared" ref="Q68:Q81" si="34">M68-$I68</f>
        <v>-18</v>
      </c>
      <c r="S68" s="14">
        <f t="shared" si="23"/>
        <v>0.05</v>
      </c>
      <c r="T68" s="14">
        <f t="shared" si="24"/>
        <v>0.03</v>
      </c>
      <c r="U68" s="14">
        <f t="shared" si="20"/>
        <v>0.09</v>
      </c>
      <c r="V68" s="1"/>
      <c r="W68" s="14">
        <f t="shared" si="25"/>
        <v>5.9252236771938137E-4</v>
      </c>
      <c r="X68" s="14">
        <f t="shared" si="26"/>
        <v>3.5551342063162882E-4</v>
      </c>
      <c r="Y68" s="14">
        <f t="shared" si="27"/>
        <v>1.0665402618948866E-3</v>
      </c>
      <c r="Z68" s="1"/>
      <c r="AA68" s="1"/>
      <c r="AB68" s="1"/>
      <c r="AC68" s="1"/>
      <c r="AD68" s="1"/>
      <c r="AE68" s="1"/>
    </row>
    <row r="69" spans="1:31" x14ac:dyDescent="0.25">
      <c r="A69" s="9">
        <v>68</v>
      </c>
      <c r="B69" s="2">
        <f t="shared" si="21"/>
        <v>54717.56</v>
      </c>
      <c r="C69" s="2">
        <f t="shared" si="22"/>
        <v>54.717559999999999</v>
      </c>
      <c r="D69" s="2">
        <v>15288</v>
      </c>
      <c r="E69" s="2">
        <v>15179</v>
      </c>
      <c r="F69" s="2">
        <v>15522</v>
      </c>
      <c r="H69" s="2">
        <v>17089</v>
      </c>
      <c r="I69" s="5">
        <f t="shared" si="28"/>
        <v>212</v>
      </c>
      <c r="K69" s="6">
        <f t="shared" si="29"/>
        <v>202</v>
      </c>
      <c r="L69" s="6">
        <f t="shared" si="30"/>
        <v>206</v>
      </c>
      <c r="M69" s="6">
        <f t="shared" si="31"/>
        <v>194</v>
      </c>
      <c r="O69" s="6">
        <f t="shared" si="32"/>
        <v>-10</v>
      </c>
      <c r="P69" s="6">
        <f t="shared" si="33"/>
        <v>-6</v>
      </c>
      <c r="Q69" s="6">
        <f t="shared" si="34"/>
        <v>-18</v>
      </c>
      <c r="S69" s="14">
        <f t="shared" si="23"/>
        <v>4.716981132075472E-2</v>
      </c>
      <c r="T69" s="14">
        <f t="shared" si="24"/>
        <v>2.8301886792452831E-2</v>
      </c>
      <c r="U69" s="14">
        <f t="shared" si="20"/>
        <v>8.4905660377358486E-2</v>
      </c>
      <c r="V69" s="1"/>
      <c r="W69" s="14">
        <f t="shared" si="25"/>
        <v>5.8517174790801102E-4</v>
      </c>
      <c r="X69" s="14">
        <f t="shared" si="26"/>
        <v>3.511030487448066E-4</v>
      </c>
      <c r="Y69" s="14">
        <f t="shared" si="27"/>
        <v>1.0533091462344199E-3</v>
      </c>
      <c r="Z69" s="1"/>
      <c r="AA69" s="1"/>
      <c r="AB69" s="1"/>
      <c r="AC69" s="1"/>
      <c r="AD69" s="1"/>
      <c r="AE69" s="1"/>
    </row>
    <row r="70" spans="1:31" x14ac:dyDescent="0.25">
      <c r="A70" s="9">
        <v>69</v>
      </c>
      <c r="B70" s="2">
        <f t="shared" si="21"/>
        <v>55522.229999999996</v>
      </c>
      <c r="C70" s="2">
        <f t="shared" si="22"/>
        <v>55.522229999999993</v>
      </c>
      <c r="D70" s="2">
        <v>15503</v>
      </c>
      <c r="E70" s="2">
        <v>15399</v>
      </c>
      <c r="F70" s="2">
        <v>15730</v>
      </c>
      <c r="H70" s="2">
        <v>17313</v>
      </c>
      <c r="I70" s="5">
        <f t="shared" si="28"/>
        <v>224</v>
      </c>
      <c r="K70" s="6">
        <f t="shared" si="29"/>
        <v>215</v>
      </c>
      <c r="L70" s="6">
        <f t="shared" si="30"/>
        <v>220</v>
      </c>
      <c r="M70" s="6">
        <f t="shared" si="31"/>
        <v>208</v>
      </c>
      <c r="O70" s="6">
        <f t="shared" si="32"/>
        <v>-9</v>
      </c>
      <c r="P70" s="6">
        <f t="shared" si="33"/>
        <v>-4</v>
      </c>
      <c r="Q70" s="6">
        <f t="shared" si="34"/>
        <v>-16</v>
      </c>
      <c r="S70" s="14">
        <f t="shared" si="23"/>
        <v>4.0178571428571432E-2</v>
      </c>
      <c r="T70" s="14">
        <f t="shared" si="24"/>
        <v>1.7857142857142856E-2</v>
      </c>
      <c r="U70" s="14">
        <f t="shared" si="20"/>
        <v>7.1428571428571425E-2</v>
      </c>
      <c r="V70" s="1"/>
      <c r="W70" s="14">
        <f t="shared" si="25"/>
        <v>5.1984058222145208E-4</v>
      </c>
      <c r="X70" s="14">
        <f t="shared" si="26"/>
        <v>2.3104025876508982E-4</v>
      </c>
      <c r="Y70" s="14">
        <f t="shared" si="27"/>
        <v>9.241610350603593E-4</v>
      </c>
      <c r="Z70" s="1"/>
      <c r="AA70" s="1"/>
      <c r="AB70" s="1"/>
      <c r="AC70" s="1"/>
      <c r="AD70" s="1"/>
      <c r="AE70" s="1"/>
    </row>
    <row r="71" spans="1:31" x14ac:dyDescent="0.25">
      <c r="A71" s="9">
        <v>70</v>
      </c>
      <c r="B71" s="2">
        <f t="shared" si="21"/>
        <v>56326.899999999994</v>
      </c>
      <c r="C71" s="2">
        <f t="shared" si="22"/>
        <v>56.326899999999995</v>
      </c>
      <c r="D71" s="2">
        <v>15732</v>
      </c>
      <c r="E71" s="2">
        <v>15633</v>
      </c>
      <c r="F71" s="2">
        <v>15952</v>
      </c>
      <c r="H71" s="2">
        <v>17552</v>
      </c>
      <c r="I71" s="5">
        <f t="shared" si="28"/>
        <v>239</v>
      </c>
      <c r="K71" s="6">
        <f t="shared" si="29"/>
        <v>229</v>
      </c>
      <c r="L71" s="6">
        <f t="shared" si="30"/>
        <v>234</v>
      </c>
      <c r="M71" s="6">
        <f t="shared" si="31"/>
        <v>222</v>
      </c>
      <c r="O71" s="6">
        <f t="shared" si="32"/>
        <v>-10</v>
      </c>
      <c r="P71" s="6">
        <f t="shared" si="33"/>
        <v>-5</v>
      </c>
      <c r="Q71" s="6">
        <f t="shared" si="34"/>
        <v>-17</v>
      </c>
      <c r="S71" s="14">
        <f t="shared" si="23"/>
        <v>4.1841004184100417E-2</v>
      </c>
      <c r="T71" s="14">
        <f t="shared" si="24"/>
        <v>2.0920502092050208E-2</v>
      </c>
      <c r="U71" s="14">
        <f t="shared" si="20"/>
        <v>7.1129707112970716E-2</v>
      </c>
      <c r="V71" s="1"/>
      <c r="W71" s="14">
        <f t="shared" si="25"/>
        <v>5.6973564266180488E-4</v>
      </c>
      <c r="X71" s="14">
        <f t="shared" si="26"/>
        <v>2.8486782133090244E-4</v>
      </c>
      <c r="Y71" s="14">
        <f t="shared" si="27"/>
        <v>9.6855059252506839E-4</v>
      </c>
      <c r="Z71" s="1"/>
      <c r="AA71" s="1"/>
      <c r="AB71" s="1"/>
      <c r="AC71" s="1"/>
      <c r="AD71" s="1"/>
      <c r="AE71" s="1"/>
    </row>
    <row r="72" spans="1:31" x14ac:dyDescent="0.25">
      <c r="A72" s="9">
        <v>71</v>
      </c>
      <c r="B72" s="2">
        <f t="shared" si="21"/>
        <v>57131.57</v>
      </c>
      <c r="C72" s="2">
        <f t="shared" si="22"/>
        <v>57.131569999999996</v>
      </c>
      <c r="D72" s="2">
        <v>15978</v>
      </c>
      <c r="E72" s="2">
        <v>15883</v>
      </c>
      <c r="F72" s="2">
        <v>16191</v>
      </c>
      <c r="H72" s="2">
        <v>17807</v>
      </c>
      <c r="I72" s="5">
        <f t="shared" si="28"/>
        <v>255</v>
      </c>
      <c r="K72" s="6">
        <f t="shared" si="29"/>
        <v>246</v>
      </c>
      <c r="L72" s="6">
        <f t="shared" si="30"/>
        <v>250</v>
      </c>
      <c r="M72" s="6">
        <f t="shared" si="31"/>
        <v>239</v>
      </c>
      <c r="O72" s="6">
        <f t="shared" si="32"/>
        <v>-9</v>
      </c>
      <c r="P72" s="6">
        <f t="shared" si="33"/>
        <v>-5</v>
      </c>
      <c r="Q72" s="6">
        <f t="shared" si="34"/>
        <v>-16</v>
      </c>
      <c r="S72" s="14">
        <f t="shared" si="23"/>
        <v>3.5294117647058823E-2</v>
      </c>
      <c r="T72" s="14">
        <f t="shared" si="24"/>
        <v>1.9607843137254902E-2</v>
      </c>
      <c r="U72" s="14">
        <f t="shared" si="20"/>
        <v>6.2745098039215685E-2</v>
      </c>
      <c r="V72" s="1"/>
      <c r="W72" s="14">
        <f t="shared" si="25"/>
        <v>5.0541921716179029E-4</v>
      </c>
      <c r="X72" s="14">
        <f t="shared" si="26"/>
        <v>2.807884539787724E-4</v>
      </c>
      <c r="Y72" s="14">
        <f t="shared" si="27"/>
        <v>8.9852305273207167E-4</v>
      </c>
      <c r="Z72" s="1"/>
      <c r="AA72" s="1"/>
      <c r="AB72" s="1"/>
      <c r="AC72" s="1"/>
      <c r="AD72" s="1"/>
      <c r="AE72" s="1"/>
    </row>
    <row r="73" spans="1:31" x14ac:dyDescent="0.25">
      <c r="A73" s="9">
        <v>72</v>
      </c>
      <c r="B73" s="2">
        <f t="shared" si="21"/>
        <v>57936.24</v>
      </c>
      <c r="C73" s="2">
        <f t="shared" si="22"/>
        <v>57.936239999999998</v>
      </c>
      <c r="D73" s="2">
        <v>16241</v>
      </c>
      <c r="E73" s="2">
        <v>16150</v>
      </c>
      <c r="F73" s="2">
        <v>16447</v>
      </c>
      <c r="H73" s="2">
        <v>18079</v>
      </c>
      <c r="I73" s="5">
        <f t="shared" si="28"/>
        <v>272</v>
      </c>
      <c r="K73" s="6">
        <f t="shared" si="29"/>
        <v>263</v>
      </c>
      <c r="L73" s="6">
        <f t="shared" si="30"/>
        <v>267</v>
      </c>
      <c r="M73" s="6">
        <f t="shared" si="31"/>
        <v>256</v>
      </c>
      <c r="O73" s="6">
        <f t="shared" si="32"/>
        <v>-9</v>
      </c>
      <c r="P73" s="6">
        <f t="shared" si="33"/>
        <v>-5</v>
      </c>
      <c r="Q73" s="6">
        <f t="shared" si="34"/>
        <v>-16</v>
      </c>
      <c r="S73" s="14">
        <f t="shared" si="23"/>
        <v>3.3088235294117647E-2</v>
      </c>
      <c r="T73" s="14">
        <f t="shared" si="24"/>
        <v>1.8382352941176471E-2</v>
      </c>
      <c r="U73" s="14">
        <f t="shared" si="20"/>
        <v>5.8823529411764705E-2</v>
      </c>
      <c r="V73" s="1"/>
      <c r="W73" s="14">
        <f t="shared" si="25"/>
        <v>4.978151446429559E-4</v>
      </c>
      <c r="X73" s="14">
        <f t="shared" si="26"/>
        <v>2.7656396924608662E-4</v>
      </c>
      <c r="Y73" s="14">
        <f t="shared" si="27"/>
        <v>8.8500470158747713E-4</v>
      </c>
      <c r="Z73" s="1"/>
      <c r="AA73" s="1"/>
      <c r="AB73" s="1"/>
      <c r="AC73" s="1"/>
      <c r="AD73" s="1"/>
      <c r="AE73" s="1"/>
    </row>
    <row r="74" spans="1:31" x14ac:dyDescent="0.25">
      <c r="A74" s="9">
        <v>73</v>
      </c>
      <c r="B74" s="2">
        <f t="shared" si="21"/>
        <v>58740.909999999996</v>
      </c>
      <c r="C74" s="2">
        <f t="shared" si="22"/>
        <v>58.74091</v>
      </c>
      <c r="D74" s="2">
        <v>16524</v>
      </c>
      <c r="E74" s="2">
        <v>16437</v>
      </c>
      <c r="F74" s="2">
        <v>16722</v>
      </c>
      <c r="H74" s="2">
        <v>18370</v>
      </c>
      <c r="I74" s="5">
        <f t="shared" si="28"/>
        <v>291</v>
      </c>
      <c r="K74" s="6">
        <f t="shared" si="29"/>
        <v>283</v>
      </c>
      <c r="L74" s="6">
        <f t="shared" si="30"/>
        <v>287</v>
      </c>
      <c r="M74" s="6">
        <f t="shared" si="31"/>
        <v>275</v>
      </c>
      <c r="O74" s="6">
        <f t="shared" si="32"/>
        <v>-8</v>
      </c>
      <c r="P74" s="6">
        <f t="shared" si="33"/>
        <v>-4</v>
      </c>
      <c r="Q74" s="6">
        <f t="shared" si="34"/>
        <v>-16</v>
      </c>
      <c r="S74" s="14">
        <f t="shared" si="23"/>
        <v>2.7491408934707903E-2</v>
      </c>
      <c r="T74" s="14">
        <f t="shared" si="24"/>
        <v>1.3745704467353952E-2</v>
      </c>
      <c r="U74" s="14">
        <f t="shared" si="20"/>
        <v>5.4982817869415807E-2</v>
      </c>
      <c r="V74" s="1"/>
      <c r="W74" s="14">
        <f t="shared" si="25"/>
        <v>4.3549265106151335E-4</v>
      </c>
      <c r="X74" s="14">
        <f t="shared" si="26"/>
        <v>2.1774632553075667E-4</v>
      </c>
      <c r="Y74" s="14">
        <f t="shared" si="27"/>
        <v>8.7098530212302669E-4</v>
      </c>
      <c r="Z74" s="1"/>
      <c r="AA74" s="1"/>
      <c r="AB74" s="1"/>
      <c r="AC74" s="1"/>
      <c r="AD74" s="1"/>
      <c r="AE74" s="1"/>
    </row>
    <row r="75" spans="1:31" x14ac:dyDescent="0.25">
      <c r="A75" s="9">
        <v>74</v>
      </c>
      <c r="B75" s="2">
        <f t="shared" si="21"/>
        <v>59545.579999999994</v>
      </c>
      <c r="C75" s="2">
        <f t="shared" si="22"/>
        <v>59.545579999999994</v>
      </c>
      <c r="D75" s="2">
        <v>16830</v>
      </c>
      <c r="E75" s="2">
        <v>16746</v>
      </c>
      <c r="F75" s="2">
        <v>17020</v>
      </c>
      <c r="H75" s="2">
        <v>18684</v>
      </c>
      <c r="I75" s="5">
        <f t="shared" si="28"/>
        <v>314</v>
      </c>
      <c r="K75" s="6">
        <f t="shared" si="29"/>
        <v>306</v>
      </c>
      <c r="L75" s="6">
        <f t="shared" si="30"/>
        <v>309</v>
      </c>
      <c r="M75" s="6">
        <f t="shared" si="31"/>
        <v>298</v>
      </c>
      <c r="O75" s="6">
        <f t="shared" si="32"/>
        <v>-8</v>
      </c>
      <c r="P75" s="6">
        <f t="shared" si="33"/>
        <v>-5</v>
      </c>
      <c r="Q75" s="6">
        <f t="shared" si="34"/>
        <v>-16</v>
      </c>
      <c r="S75" s="14">
        <f t="shared" si="23"/>
        <v>2.5477707006369428E-2</v>
      </c>
      <c r="T75" s="14">
        <f t="shared" si="24"/>
        <v>1.5923566878980892E-2</v>
      </c>
      <c r="U75" s="14">
        <f t="shared" si="20"/>
        <v>5.0955414012738856E-2</v>
      </c>
      <c r="V75" s="1"/>
      <c r="W75" s="14">
        <f t="shared" si="25"/>
        <v>4.2817383857846286E-4</v>
      </c>
      <c r="X75" s="14">
        <f t="shared" si="26"/>
        <v>2.6760864911153928E-4</v>
      </c>
      <c r="Y75" s="14">
        <f t="shared" si="27"/>
        <v>8.5634767715692573E-4</v>
      </c>
      <c r="Z75" s="1"/>
      <c r="AA75" s="1"/>
      <c r="AB75" s="1"/>
      <c r="AC75" s="1"/>
      <c r="AD75" s="1"/>
      <c r="AE75" s="1"/>
    </row>
    <row r="76" spans="1:31" x14ac:dyDescent="0.25">
      <c r="A76" s="9">
        <v>75</v>
      </c>
      <c r="B76" s="2">
        <f t="shared" si="21"/>
        <v>60350.25</v>
      </c>
      <c r="C76" s="2">
        <f t="shared" si="22"/>
        <v>60.350250000000003</v>
      </c>
      <c r="D76" s="2">
        <v>17162</v>
      </c>
      <c r="E76" s="2">
        <v>17082</v>
      </c>
      <c r="F76" s="2">
        <v>17345</v>
      </c>
      <c r="H76" s="2">
        <v>19023</v>
      </c>
      <c r="I76" s="5">
        <f t="shared" si="28"/>
        <v>339</v>
      </c>
      <c r="K76" s="6">
        <f t="shared" si="29"/>
        <v>332</v>
      </c>
      <c r="L76" s="6">
        <f t="shared" si="30"/>
        <v>336</v>
      </c>
      <c r="M76" s="6">
        <f t="shared" si="31"/>
        <v>325</v>
      </c>
      <c r="O76" s="6">
        <f t="shared" si="32"/>
        <v>-7</v>
      </c>
      <c r="P76" s="6">
        <f t="shared" si="33"/>
        <v>-3</v>
      </c>
      <c r="Q76" s="6">
        <f t="shared" si="34"/>
        <v>-14</v>
      </c>
      <c r="S76" s="14">
        <f t="shared" si="23"/>
        <v>2.0648967551622419E-2</v>
      </c>
      <c r="T76" s="14">
        <f t="shared" si="24"/>
        <v>8.8495575221238937E-3</v>
      </c>
      <c r="U76" s="14">
        <f t="shared" si="20"/>
        <v>4.1297935103244837E-2</v>
      </c>
      <c r="V76" s="1"/>
      <c r="W76" s="14">
        <f t="shared" si="25"/>
        <v>3.6797560847395258E-4</v>
      </c>
      <c r="X76" s="14">
        <f t="shared" si="26"/>
        <v>1.5770383220312253E-4</v>
      </c>
      <c r="Y76" s="14">
        <f t="shared" si="27"/>
        <v>7.3595121694790516E-4</v>
      </c>
      <c r="Z76" s="1"/>
      <c r="AA76" s="1"/>
      <c r="AB76" s="1"/>
      <c r="AC76" s="1"/>
      <c r="AD76" s="1"/>
      <c r="AE76" s="1"/>
    </row>
    <row r="77" spans="1:31" x14ac:dyDescent="0.25">
      <c r="A77" s="9">
        <v>76</v>
      </c>
      <c r="B77" s="2">
        <f t="shared" si="21"/>
        <v>61154.92</v>
      </c>
      <c r="C77" s="2">
        <f t="shared" si="22"/>
        <v>61.154919999999997</v>
      </c>
      <c r="D77" s="2">
        <v>17525</v>
      </c>
      <c r="E77" s="2">
        <v>17449</v>
      </c>
      <c r="F77" s="2">
        <v>17701</v>
      </c>
      <c r="H77" s="2">
        <v>19394</v>
      </c>
      <c r="I77" s="5">
        <f t="shared" si="28"/>
        <v>371</v>
      </c>
      <c r="K77" s="6">
        <f t="shared" si="29"/>
        <v>363</v>
      </c>
      <c r="L77" s="6">
        <f t="shared" si="30"/>
        <v>367</v>
      </c>
      <c r="M77" s="6">
        <f t="shared" si="31"/>
        <v>356</v>
      </c>
      <c r="O77" s="6">
        <f t="shared" si="32"/>
        <v>-8</v>
      </c>
      <c r="P77" s="6">
        <f t="shared" si="33"/>
        <v>-4</v>
      </c>
      <c r="Q77" s="6">
        <f t="shared" si="34"/>
        <v>-15</v>
      </c>
      <c r="S77" s="14">
        <f t="shared" si="23"/>
        <v>2.15633423180593E-2</v>
      </c>
      <c r="T77" s="14">
        <f t="shared" si="24"/>
        <v>1.078167115902965E-2</v>
      </c>
      <c r="U77" s="14">
        <f t="shared" si="20"/>
        <v>4.0431266846361183E-2</v>
      </c>
      <c r="V77" s="1"/>
      <c r="W77" s="14">
        <f t="shared" si="25"/>
        <v>4.1249871094152832E-4</v>
      </c>
      <c r="X77" s="14">
        <f t="shared" si="26"/>
        <v>2.0624935547076416E-4</v>
      </c>
      <c r="Y77" s="14">
        <f t="shared" si="27"/>
        <v>7.7343508301536557E-4</v>
      </c>
      <c r="Z77" s="1"/>
      <c r="AA77" s="1"/>
      <c r="AB77" s="1"/>
      <c r="AC77" s="1"/>
      <c r="AD77" s="1"/>
      <c r="AE77" s="1"/>
    </row>
    <row r="78" spans="1:31" x14ac:dyDescent="0.25">
      <c r="A78" s="9">
        <v>77</v>
      </c>
      <c r="B78" s="2">
        <f t="shared" si="21"/>
        <v>61959.59</v>
      </c>
      <c r="C78" s="2">
        <f t="shared" si="22"/>
        <v>61.959589999999999</v>
      </c>
      <c r="D78" s="2">
        <v>17927</v>
      </c>
      <c r="E78" s="2">
        <v>17854</v>
      </c>
      <c r="F78" s="2">
        <v>18095</v>
      </c>
      <c r="H78" s="2">
        <v>19804</v>
      </c>
      <c r="I78" s="5">
        <f t="shared" si="28"/>
        <v>410</v>
      </c>
      <c r="K78" s="6">
        <f t="shared" si="29"/>
        <v>402</v>
      </c>
      <c r="L78" s="6">
        <f t="shared" si="30"/>
        <v>405</v>
      </c>
      <c r="M78" s="6">
        <f t="shared" si="31"/>
        <v>394</v>
      </c>
      <c r="O78" s="6">
        <f t="shared" si="32"/>
        <v>-8</v>
      </c>
      <c r="P78" s="6">
        <f t="shared" si="33"/>
        <v>-5</v>
      </c>
      <c r="Q78" s="6">
        <f t="shared" si="34"/>
        <v>-16</v>
      </c>
      <c r="S78" s="14">
        <f t="shared" si="23"/>
        <v>1.9512195121951219E-2</v>
      </c>
      <c r="T78" s="14">
        <f t="shared" si="24"/>
        <v>1.2195121951219513E-2</v>
      </c>
      <c r="U78" s="14">
        <f t="shared" si="20"/>
        <v>3.9024390243902439E-2</v>
      </c>
      <c r="V78" s="1"/>
      <c r="W78" s="14">
        <f t="shared" si="25"/>
        <v>4.0395879620278729E-4</v>
      </c>
      <c r="X78" s="14">
        <f t="shared" si="26"/>
        <v>2.5247424762674206E-4</v>
      </c>
      <c r="Y78" s="14">
        <f t="shared" si="27"/>
        <v>8.0791759240557458E-4</v>
      </c>
      <c r="Z78" s="1"/>
      <c r="AA78" s="1"/>
      <c r="AB78" s="1"/>
      <c r="AC78" s="1"/>
      <c r="AD78" s="1"/>
      <c r="AE78" s="1"/>
    </row>
    <row r="79" spans="1:31" x14ac:dyDescent="0.25">
      <c r="A79" s="9">
        <v>78</v>
      </c>
      <c r="B79" s="2">
        <f t="shared" si="21"/>
        <v>62764.259999999995</v>
      </c>
      <c r="C79" s="2">
        <f t="shared" si="22"/>
        <v>62.764259999999993</v>
      </c>
      <c r="D79" s="2">
        <v>18380</v>
      </c>
      <c r="E79" s="2">
        <v>18312</v>
      </c>
      <c r="F79" s="2">
        <v>18542</v>
      </c>
      <c r="H79" s="2">
        <v>20266</v>
      </c>
      <c r="I79" s="5">
        <f t="shared" si="28"/>
        <v>462</v>
      </c>
      <c r="K79" s="6">
        <f t="shared" si="29"/>
        <v>453</v>
      </c>
      <c r="L79" s="6">
        <f t="shared" si="30"/>
        <v>458</v>
      </c>
      <c r="M79" s="6">
        <f t="shared" si="31"/>
        <v>447</v>
      </c>
      <c r="O79" s="6">
        <f t="shared" si="32"/>
        <v>-9</v>
      </c>
      <c r="P79" s="6">
        <f t="shared" si="33"/>
        <v>-4</v>
      </c>
      <c r="Q79" s="6">
        <f t="shared" si="34"/>
        <v>-15</v>
      </c>
      <c r="S79" s="14">
        <f t="shared" si="23"/>
        <v>1.948051948051948E-2</v>
      </c>
      <c r="T79" s="14">
        <f t="shared" si="24"/>
        <v>8.658008658008658E-3</v>
      </c>
      <c r="U79" s="14">
        <f t="shared" si="20"/>
        <v>3.2467532467532464E-2</v>
      </c>
      <c r="V79" s="1"/>
      <c r="W79" s="14">
        <f t="shared" si="25"/>
        <v>4.4409355570906937E-4</v>
      </c>
      <c r="X79" s="14">
        <f t="shared" si="26"/>
        <v>1.9737491364847529E-4</v>
      </c>
      <c r="Y79" s="14">
        <f t="shared" si="27"/>
        <v>7.4015592618178225E-4</v>
      </c>
      <c r="Z79" s="1"/>
      <c r="AA79" s="1"/>
      <c r="AB79" s="1"/>
      <c r="AC79" s="1"/>
      <c r="AD79" s="1"/>
      <c r="AE79" s="1"/>
    </row>
    <row r="80" spans="1:31" x14ac:dyDescent="0.25">
      <c r="A80" s="9">
        <v>79</v>
      </c>
      <c r="B80" s="2">
        <f t="shared" si="21"/>
        <v>63568.93</v>
      </c>
      <c r="C80" s="2">
        <f t="shared" si="22"/>
        <v>63.568930000000002</v>
      </c>
      <c r="D80" s="2">
        <v>18915</v>
      </c>
      <c r="E80" s="2">
        <v>18850</v>
      </c>
      <c r="F80" s="2">
        <v>19069</v>
      </c>
      <c r="H80" s="2">
        <v>20808</v>
      </c>
      <c r="I80" s="5">
        <f t="shared" si="28"/>
        <v>542</v>
      </c>
      <c r="K80" s="6">
        <f t="shared" si="29"/>
        <v>535</v>
      </c>
      <c r="L80" s="6">
        <f t="shared" si="30"/>
        <v>538</v>
      </c>
      <c r="M80" s="6">
        <f t="shared" si="31"/>
        <v>527</v>
      </c>
      <c r="O80" s="6">
        <f t="shared" si="32"/>
        <v>-7</v>
      </c>
      <c r="P80" s="6">
        <f t="shared" si="33"/>
        <v>-4</v>
      </c>
      <c r="Q80" s="6">
        <f t="shared" si="34"/>
        <v>-15</v>
      </c>
      <c r="S80" s="14">
        <f t="shared" si="23"/>
        <v>1.2915129151291513E-2</v>
      </c>
      <c r="T80" s="14">
        <f t="shared" si="24"/>
        <v>7.3800738007380072E-3</v>
      </c>
      <c r="U80" s="14">
        <f t="shared" si="20"/>
        <v>2.7675276752767528E-2</v>
      </c>
      <c r="V80" s="1"/>
      <c r="W80" s="14">
        <f t="shared" si="25"/>
        <v>3.364090734332949E-4</v>
      </c>
      <c r="X80" s="14">
        <f t="shared" si="26"/>
        <v>1.9223375624759708E-4</v>
      </c>
      <c r="Y80" s="14">
        <f t="shared" si="27"/>
        <v>7.2087658592848906E-4</v>
      </c>
      <c r="Z80" s="1"/>
      <c r="AA80" s="1"/>
      <c r="AB80" s="1"/>
      <c r="AC80" s="1"/>
      <c r="AD80" s="1"/>
      <c r="AE80" s="1"/>
    </row>
    <row r="81" spans="1:31" x14ac:dyDescent="0.25">
      <c r="A81" s="9">
        <v>80</v>
      </c>
      <c r="B81" s="2">
        <f t="shared" si="21"/>
        <v>64373.599999999999</v>
      </c>
      <c r="C81" s="2">
        <f t="shared" si="22"/>
        <v>64.373599999999996</v>
      </c>
      <c r="D81" s="2">
        <v>19791</v>
      </c>
      <c r="E81" s="2">
        <v>19730</v>
      </c>
      <c r="F81" s="2">
        <v>19938</v>
      </c>
      <c r="H81" s="2">
        <v>21691</v>
      </c>
      <c r="I81" s="5">
        <f t="shared" si="28"/>
        <v>883</v>
      </c>
      <c r="K81" s="6">
        <f t="shared" si="29"/>
        <v>876</v>
      </c>
      <c r="L81" s="6">
        <f t="shared" si="30"/>
        <v>880</v>
      </c>
      <c r="M81" s="6">
        <f t="shared" si="31"/>
        <v>869</v>
      </c>
      <c r="O81" s="6">
        <f t="shared" si="32"/>
        <v>-7</v>
      </c>
      <c r="P81" s="6">
        <f t="shared" si="33"/>
        <v>-3</v>
      </c>
      <c r="Q81" s="6">
        <f t="shared" si="34"/>
        <v>-14</v>
      </c>
      <c r="S81" s="14">
        <f t="shared" si="23"/>
        <v>7.9275198187995465E-3</v>
      </c>
      <c r="T81" s="14">
        <f t="shared" si="24"/>
        <v>3.3975084937712344E-3</v>
      </c>
      <c r="U81" s="14">
        <f t="shared" si="20"/>
        <v>1.5855039637599093E-2</v>
      </c>
      <c r="V81" s="1"/>
      <c r="W81" s="14">
        <f t="shared" si="25"/>
        <v>3.2271448988059566E-4</v>
      </c>
      <c r="X81" s="14">
        <f t="shared" si="26"/>
        <v>1.383062099488267E-4</v>
      </c>
      <c r="Y81" s="14">
        <f t="shared" si="27"/>
        <v>6.4542897976119131E-4</v>
      </c>
      <c r="Z81" s="1"/>
      <c r="AA81" s="1"/>
      <c r="AB81" s="1"/>
      <c r="AC81" s="1"/>
      <c r="AD81" s="1"/>
      <c r="AE81" s="1"/>
    </row>
    <row r="82" spans="1:31" x14ac:dyDescent="0.25">
      <c r="V82" s="1"/>
      <c r="X82" s="1"/>
      <c r="Y82" s="1"/>
      <c r="Z82" s="1"/>
      <c r="AA82" s="1"/>
      <c r="AB82" s="1"/>
      <c r="AC82" s="1"/>
      <c r="AD82" s="1"/>
      <c r="AE82" s="1"/>
    </row>
    <row r="83" spans="1:31" x14ac:dyDescent="0.25">
      <c r="C83" s="4" t="s">
        <v>6</v>
      </c>
      <c r="D83" s="2">
        <f>20000-D81</f>
        <v>209</v>
      </c>
      <c r="E83" s="2">
        <f>20000-E81</f>
        <v>270</v>
      </c>
      <c r="F83" s="2">
        <f>20000-F81</f>
        <v>62</v>
      </c>
      <c r="V83" s="1"/>
      <c r="X83" s="1"/>
      <c r="Y83" s="1"/>
      <c r="Z83" s="1"/>
      <c r="AA83" s="1"/>
      <c r="AB83" s="1"/>
      <c r="AC83" s="1"/>
      <c r="AD83" s="1"/>
      <c r="AE83" s="1"/>
    </row>
    <row r="84" spans="1:31" ht="30" x14ac:dyDescent="0.25">
      <c r="D84" s="2" t="s">
        <v>0</v>
      </c>
      <c r="E84" s="4" t="s">
        <v>4</v>
      </c>
      <c r="F84" s="3" t="s">
        <v>5</v>
      </c>
    </row>
    <row r="85" spans="1:31" x14ac:dyDescent="0.25">
      <c r="C85" t="s">
        <v>7</v>
      </c>
      <c r="D85" s="2">
        <f>100*(D83/20000)</f>
        <v>1.0449999999999999</v>
      </c>
      <c r="E85" s="5">
        <f t="shared" ref="E85:F85" si="35">100*(E83/20000)</f>
        <v>1.35</v>
      </c>
      <c r="F85" s="5">
        <f t="shared" si="35"/>
        <v>0.31</v>
      </c>
    </row>
    <row r="86" spans="1:31" x14ac:dyDescent="0.25">
      <c r="C86" s="4" t="s">
        <v>8</v>
      </c>
      <c r="D86" s="2">
        <f>100*(D83/2026)</f>
        <v>10.31589338598223</v>
      </c>
      <c r="E86" s="6">
        <f>100*(E83/2026)</f>
        <v>13.326752221125371</v>
      </c>
      <c r="F86" s="6">
        <f>100*(F83/2026)</f>
        <v>3.0602171767028628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03"/>
  <sheetViews>
    <sheetView workbookViewId="0">
      <selection activeCell="H203" sqref="H203"/>
    </sheetView>
  </sheetViews>
  <sheetFormatPr defaultRowHeight="15" x14ac:dyDescent="0.25"/>
  <cols>
    <col min="2" max="2" width="13.5703125" customWidth="1"/>
    <col min="3" max="3" width="13.7109375" customWidth="1"/>
    <col min="4" max="4" width="13" customWidth="1"/>
    <col min="5" max="5" width="15.5703125" customWidth="1"/>
    <col min="6" max="6" width="15.7109375" customWidth="1"/>
    <col min="7" max="7" width="16.28515625" customWidth="1"/>
    <col min="8" max="8" width="17.42578125" customWidth="1"/>
    <col min="9" max="10" width="13.42578125" style="2" customWidth="1"/>
    <col min="11" max="11" width="9.5703125" style="2" bestFit="1" customWidth="1"/>
  </cols>
  <sheetData>
    <row r="1" spans="2:17" x14ac:dyDescent="0.25">
      <c r="B1" t="s">
        <v>21</v>
      </c>
      <c r="L1" s="1"/>
      <c r="M1" s="1"/>
      <c r="N1" s="1"/>
      <c r="O1" s="1"/>
      <c r="P1" s="1"/>
      <c r="Q1" s="1"/>
    </row>
    <row r="2" spans="2:17" ht="30" x14ac:dyDescent="0.25">
      <c r="B2" t="s">
        <v>22</v>
      </c>
      <c r="C2" s="16" t="s">
        <v>23</v>
      </c>
      <c r="D2" s="16" t="s">
        <v>0</v>
      </c>
      <c r="E2" s="16" t="s">
        <v>4</v>
      </c>
      <c r="F2" s="16" t="s">
        <v>5</v>
      </c>
      <c r="H2" s="1" t="s">
        <v>24</v>
      </c>
      <c r="I2" s="18" t="s">
        <v>26</v>
      </c>
      <c r="J2" s="17" t="s">
        <v>25</v>
      </c>
      <c r="L2" s="1"/>
      <c r="M2" s="1"/>
      <c r="N2" s="1"/>
      <c r="O2" s="1"/>
      <c r="P2" s="1"/>
      <c r="Q2" s="1"/>
    </row>
    <row r="3" spans="2:17" x14ac:dyDescent="0.25">
      <c r="B3" s="1">
        <v>1</v>
      </c>
      <c r="C3" s="9">
        <f>(B3-1)/365.25</f>
        <v>0</v>
      </c>
      <c r="D3" s="2">
        <v>21691.425999999999</v>
      </c>
      <c r="E3" s="2">
        <v>21691.425999999999</v>
      </c>
      <c r="F3" s="2">
        <v>21691.425999999999</v>
      </c>
      <c r="G3" s="1"/>
      <c r="H3" s="2">
        <f>D3-21691</f>
        <v>0.42599999999947613</v>
      </c>
      <c r="I3" s="2">
        <f>21691-D203</f>
        <v>1900.2030000000013</v>
      </c>
      <c r="J3" s="14">
        <f>H3/$I$3</f>
        <v>2.2418657375000242E-4</v>
      </c>
      <c r="L3" s="1"/>
      <c r="M3" s="1"/>
      <c r="N3" s="1"/>
      <c r="O3" s="1"/>
      <c r="P3" s="1"/>
      <c r="Q3" s="1"/>
    </row>
    <row r="4" spans="2:17" x14ac:dyDescent="0.25">
      <c r="B4" s="1">
        <v>366.25</v>
      </c>
      <c r="C4" s="9">
        <f>(B4-1)/365.25</f>
        <v>1</v>
      </c>
      <c r="D4" s="2">
        <v>21649.396000000001</v>
      </c>
      <c r="E4" s="2">
        <v>21401.780999999999</v>
      </c>
      <c r="F4" s="2">
        <v>21691.298999999999</v>
      </c>
      <c r="G4" s="1"/>
      <c r="H4" s="2">
        <f t="shared" ref="H4:H67" si="0">D4-21691</f>
        <v>-41.60399999999936</v>
      </c>
      <c r="J4" s="14">
        <f t="shared" ref="J4:J67" si="1">H4/$I$3</f>
        <v>-2.1894502850484568E-2</v>
      </c>
      <c r="L4" s="1"/>
      <c r="M4" s="1"/>
      <c r="N4" s="1"/>
      <c r="O4" s="1"/>
      <c r="P4" s="1"/>
      <c r="Q4" s="1"/>
    </row>
    <row r="5" spans="2:17" x14ac:dyDescent="0.25">
      <c r="B5" s="1">
        <v>731.5</v>
      </c>
      <c r="C5" s="9">
        <f t="shared" ref="C5:C68" si="2">(B5-1)/365.25</f>
        <v>2</v>
      </c>
      <c r="D5" s="2">
        <v>21568.865000000002</v>
      </c>
      <c r="E5" s="2">
        <v>21123.146000000001</v>
      </c>
      <c r="F5" s="2">
        <v>21690.699000000001</v>
      </c>
      <c r="G5" s="1"/>
      <c r="H5" s="2">
        <f t="shared" si="0"/>
        <v>-122.1349999999984</v>
      </c>
      <c r="J5" s="14">
        <f t="shared" si="1"/>
        <v>-6.4274711701854129E-2</v>
      </c>
      <c r="L5" s="1"/>
      <c r="M5" s="1"/>
      <c r="N5" s="1"/>
      <c r="O5" s="1"/>
      <c r="P5" s="1"/>
      <c r="Q5" s="1"/>
    </row>
    <row r="6" spans="2:17" x14ac:dyDescent="0.25">
      <c r="B6" s="1">
        <v>1096.75</v>
      </c>
      <c r="C6" s="9">
        <f t="shared" si="2"/>
        <v>3</v>
      </c>
      <c r="D6" s="2">
        <v>21470.891</v>
      </c>
      <c r="E6" s="2">
        <v>20917.09</v>
      </c>
      <c r="F6" s="2">
        <v>21689.103999999999</v>
      </c>
      <c r="G6" s="1"/>
      <c r="H6" s="2">
        <f t="shared" si="0"/>
        <v>-220.10900000000038</v>
      </c>
      <c r="J6" s="14">
        <f t="shared" si="1"/>
        <v>-0.11583446610704237</v>
      </c>
      <c r="L6" s="1"/>
      <c r="M6" s="1"/>
      <c r="N6" s="1"/>
      <c r="O6" s="1"/>
      <c r="P6" s="1"/>
      <c r="Q6" s="1"/>
    </row>
    <row r="7" spans="2:17" x14ac:dyDescent="0.25">
      <c r="B7" s="1">
        <v>1462</v>
      </c>
      <c r="C7" s="9">
        <f t="shared" si="2"/>
        <v>4</v>
      </c>
      <c r="D7" s="2">
        <v>21371.388999999999</v>
      </c>
      <c r="E7" s="2">
        <v>20769.187999999998</v>
      </c>
      <c r="F7" s="2">
        <v>21685.963</v>
      </c>
      <c r="G7" s="1"/>
      <c r="H7" s="2">
        <f t="shared" si="0"/>
        <v>-319.61100000000079</v>
      </c>
      <c r="J7" s="14">
        <f t="shared" si="1"/>
        <v>-0.16819834512417914</v>
      </c>
      <c r="L7" s="1"/>
      <c r="M7" s="1"/>
      <c r="N7" s="1"/>
      <c r="O7" s="1"/>
      <c r="P7" s="1"/>
      <c r="Q7" s="1"/>
    </row>
    <row r="8" spans="2:17" x14ac:dyDescent="0.25">
      <c r="B8" s="1">
        <v>1827.25</v>
      </c>
      <c r="C8" s="9">
        <f t="shared" si="2"/>
        <v>5</v>
      </c>
      <c r="D8" s="2">
        <v>21278.197</v>
      </c>
      <c r="E8" s="2">
        <v>20660.035</v>
      </c>
      <c r="F8" s="2">
        <v>21680.91</v>
      </c>
      <c r="G8" s="1"/>
      <c r="H8" s="2">
        <f t="shared" si="0"/>
        <v>-412.80299999999988</v>
      </c>
      <c r="J8" s="14">
        <f t="shared" si="1"/>
        <v>-0.21724152630008456</v>
      </c>
      <c r="L8" s="1"/>
      <c r="M8" s="1"/>
      <c r="N8" s="1"/>
      <c r="O8" s="1"/>
      <c r="P8" s="1"/>
      <c r="Q8" s="1"/>
    </row>
    <row r="9" spans="2:17" x14ac:dyDescent="0.25">
      <c r="B9" s="1">
        <v>2192.5</v>
      </c>
      <c r="C9" s="9">
        <f t="shared" si="2"/>
        <v>6</v>
      </c>
      <c r="D9" s="2">
        <v>21193.995999999999</v>
      </c>
      <c r="E9" s="2">
        <v>20576.449000000001</v>
      </c>
      <c r="F9" s="2">
        <v>21673.706999999999</v>
      </c>
      <c r="G9" s="1"/>
      <c r="H9" s="2">
        <f t="shared" si="0"/>
        <v>-497.00400000000081</v>
      </c>
      <c r="J9" s="14">
        <f t="shared" si="1"/>
        <v>-0.26155310774690937</v>
      </c>
      <c r="L9" s="1"/>
      <c r="M9" s="1"/>
      <c r="N9" s="1"/>
      <c r="O9" s="1"/>
      <c r="P9" s="1"/>
      <c r="Q9" s="1"/>
    </row>
    <row r="10" spans="2:17" x14ac:dyDescent="0.25">
      <c r="B10" s="1">
        <v>2557.75</v>
      </c>
      <c r="C10" s="9">
        <f t="shared" si="2"/>
        <v>7</v>
      </c>
      <c r="D10" s="2">
        <v>21118.974999999999</v>
      </c>
      <c r="E10" s="2">
        <v>20510.240000000002</v>
      </c>
      <c r="F10" s="2">
        <v>21664.342000000001</v>
      </c>
      <c r="G10" s="1"/>
      <c r="H10" s="2">
        <f t="shared" si="0"/>
        <v>-572.02500000000146</v>
      </c>
      <c r="J10" s="14">
        <f t="shared" si="1"/>
        <v>-0.30103362640728443</v>
      </c>
      <c r="L10" s="1"/>
      <c r="M10" s="1"/>
      <c r="N10" s="1"/>
      <c r="O10" s="1"/>
      <c r="P10" s="1"/>
      <c r="Q10" s="1"/>
    </row>
    <row r="11" spans="2:17" x14ac:dyDescent="0.25">
      <c r="B11" s="1">
        <v>2923</v>
      </c>
      <c r="C11" s="9">
        <f t="shared" si="2"/>
        <v>8</v>
      </c>
      <c r="D11" s="2">
        <v>21052.366999999998</v>
      </c>
      <c r="E11" s="2">
        <v>20456.313999999998</v>
      </c>
      <c r="F11" s="2">
        <v>21652.940999999999</v>
      </c>
      <c r="G11" s="1"/>
      <c r="H11" s="2">
        <f t="shared" si="0"/>
        <v>-638.63300000000163</v>
      </c>
      <c r="J11" s="14">
        <f t="shared" si="1"/>
        <v>-0.33608672336587259</v>
      </c>
      <c r="L11" s="1"/>
      <c r="M11" s="1"/>
      <c r="N11" s="1"/>
      <c r="O11" s="1"/>
      <c r="P11" s="1"/>
      <c r="Q11" s="1"/>
    </row>
    <row r="12" spans="2:17" x14ac:dyDescent="0.25">
      <c r="B12" s="1">
        <v>3288.25</v>
      </c>
      <c r="C12" s="9">
        <f t="shared" si="2"/>
        <v>9</v>
      </c>
      <c r="D12" s="2">
        <v>20993.136999999999</v>
      </c>
      <c r="E12" s="2">
        <v>20411.351999999999</v>
      </c>
      <c r="F12" s="2">
        <v>21639.724999999999</v>
      </c>
      <c r="G12" s="1"/>
      <c r="H12" s="2">
        <f t="shared" si="0"/>
        <v>-697.86300000000119</v>
      </c>
      <c r="J12" s="14">
        <f t="shared" si="1"/>
        <v>-0.36725707727016571</v>
      </c>
      <c r="L12" s="1"/>
      <c r="M12" s="1"/>
      <c r="N12" s="1"/>
      <c r="O12" s="1"/>
      <c r="P12" s="1"/>
      <c r="Q12" s="1"/>
    </row>
    <row r="13" spans="2:17" x14ac:dyDescent="0.25">
      <c r="B13" s="1">
        <v>3653.5</v>
      </c>
      <c r="C13" s="9">
        <f t="shared" si="2"/>
        <v>10</v>
      </c>
      <c r="D13" s="2">
        <v>20940.238000000001</v>
      </c>
      <c r="E13" s="2">
        <v>20373.166000000001</v>
      </c>
      <c r="F13" s="2">
        <v>21624.955000000002</v>
      </c>
      <c r="G13" s="1"/>
      <c r="H13" s="2">
        <f t="shared" si="0"/>
        <v>-750.76199999999881</v>
      </c>
      <c r="J13" s="14">
        <f t="shared" si="1"/>
        <v>-0.39509568188240851</v>
      </c>
      <c r="L13" s="1"/>
      <c r="M13" s="1"/>
      <c r="N13" s="1"/>
      <c r="O13" s="1"/>
      <c r="P13" s="1"/>
      <c r="Q13" s="1"/>
    </row>
    <row r="14" spans="2:17" x14ac:dyDescent="0.25">
      <c r="B14" s="1">
        <v>4018.75</v>
      </c>
      <c r="C14" s="9">
        <f t="shared" si="2"/>
        <v>11</v>
      </c>
      <c r="D14" s="2">
        <v>20892.763999999999</v>
      </c>
      <c r="E14" s="2">
        <v>20340.238000000001</v>
      </c>
      <c r="F14" s="2">
        <v>21608.9</v>
      </c>
      <c r="G14" s="1"/>
      <c r="H14" s="2">
        <f t="shared" si="0"/>
        <v>-798.23600000000079</v>
      </c>
      <c r="J14" s="14">
        <f t="shared" si="1"/>
        <v>-0.4200793283664957</v>
      </c>
      <c r="L14" s="1"/>
      <c r="M14" s="1"/>
      <c r="N14" s="1"/>
      <c r="O14" s="1"/>
      <c r="P14" s="1"/>
      <c r="Q14" s="1"/>
    </row>
    <row r="15" spans="2:17" x14ac:dyDescent="0.25">
      <c r="B15" s="1">
        <v>4384</v>
      </c>
      <c r="C15" s="9">
        <f t="shared" si="2"/>
        <v>12</v>
      </c>
      <c r="D15" s="2">
        <v>20849.914000000001</v>
      </c>
      <c r="E15" s="2">
        <v>20311.455000000002</v>
      </c>
      <c r="F15" s="2">
        <v>21591.822</v>
      </c>
      <c r="G15" s="1"/>
      <c r="H15" s="2">
        <f t="shared" si="0"/>
        <v>-841.08599999999933</v>
      </c>
      <c r="J15" s="14">
        <f t="shared" si="1"/>
        <v>-0.44262955063222126</v>
      </c>
      <c r="L15" s="1"/>
      <c r="M15" s="1"/>
      <c r="N15" s="1"/>
      <c r="O15" s="1"/>
      <c r="P15" s="1"/>
      <c r="Q15" s="1"/>
    </row>
    <row r="16" spans="2:17" x14ac:dyDescent="0.25">
      <c r="B16" s="1">
        <v>4749.25</v>
      </c>
      <c r="C16" s="9">
        <f t="shared" si="2"/>
        <v>13</v>
      </c>
      <c r="D16" s="2">
        <v>20811.074000000001</v>
      </c>
      <c r="E16" s="2">
        <v>20286.050999999999</v>
      </c>
      <c r="F16" s="2">
        <v>21573.971000000001</v>
      </c>
      <c r="G16" s="1"/>
      <c r="H16" s="2">
        <f t="shared" si="0"/>
        <v>-879.92599999999948</v>
      </c>
      <c r="J16" s="14">
        <f t="shared" si="1"/>
        <v>-0.4630694720511434</v>
      </c>
      <c r="L16" s="1"/>
      <c r="M16" s="1"/>
      <c r="N16" s="1"/>
      <c r="O16" s="1"/>
      <c r="P16" s="1"/>
      <c r="Q16" s="1"/>
    </row>
    <row r="17" spans="2:17" x14ac:dyDescent="0.25">
      <c r="B17" s="1">
        <v>5114.5</v>
      </c>
      <c r="C17" s="9">
        <f t="shared" si="2"/>
        <v>14</v>
      </c>
      <c r="D17" s="2">
        <v>20775.650000000001</v>
      </c>
      <c r="E17" s="2">
        <v>20263.396000000001</v>
      </c>
      <c r="F17" s="2">
        <v>21555.544999999998</v>
      </c>
      <c r="G17" s="1"/>
      <c r="H17" s="2">
        <f t="shared" si="0"/>
        <v>-915.34999999999854</v>
      </c>
      <c r="J17" s="14">
        <f t="shared" si="1"/>
        <v>-0.48171169080356041</v>
      </c>
      <c r="L17" s="1"/>
      <c r="M17" s="1"/>
      <c r="N17" s="1"/>
      <c r="O17" s="1"/>
      <c r="P17" s="1"/>
      <c r="Q17" s="1"/>
    </row>
    <row r="18" spans="2:17" x14ac:dyDescent="0.25">
      <c r="B18" s="1">
        <v>5479.75</v>
      </c>
      <c r="C18" s="9">
        <f t="shared" si="2"/>
        <v>15</v>
      </c>
      <c r="D18" s="2">
        <v>20743.217000000001</v>
      </c>
      <c r="E18" s="2">
        <v>20243.041000000001</v>
      </c>
      <c r="F18" s="2">
        <v>21536.705000000002</v>
      </c>
      <c r="G18" s="1"/>
      <c r="H18" s="2">
        <f t="shared" si="0"/>
        <v>-947.78299999999945</v>
      </c>
      <c r="J18" s="19">
        <f t="shared" si="1"/>
        <v>-0.4987798672036613</v>
      </c>
      <c r="L18" s="1"/>
      <c r="M18" s="1"/>
      <c r="N18" s="1"/>
      <c r="O18" s="1"/>
      <c r="P18" s="1"/>
      <c r="Q18" s="1"/>
    </row>
    <row r="19" spans="2:17" x14ac:dyDescent="0.25">
      <c r="B19" s="1">
        <v>5845</v>
      </c>
      <c r="C19" s="9">
        <f t="shared" si="2"/>
        <v>16</v>
      </c>
      <c r="D19" s="2">
        <v>20713.366999999998</v>
      </c>
      <c r="E19" s="2">
        <v>20224.613000000001</v>
      </c>
      <c r="F19" s="2">
        <v>21517.596000000001</v>
      </c>
      <c r="G19" s="1"/>
      <c r="H19" s="2">
        <f t="shared" si="0"/>
        <v>-977.63300000000163</v>
      </c>
      <c r="J19" s="14">
        <f t="shared" si="1"/>
        <v>-0.51448871515306571</v>
      </c>
      <c r="L19" s="1"/>
      <c r="M19" s="1"/>
      <c r="N19" s="1"/>
      <c r="O19" s="1"/>
      <c r="P19" s="1"/>
      <c r="Q19" s="1"/>
    </row>
    <row r="20" spans="2:17" x14ac:dyDescent="0.25">
      <c r="B20" s="1">
        <v>6210.25</v>
      </c>
      <c r="C20" s="9">
        <f t="shared" si="2"/>
        <v>17</v>
      </c>
      <c r="D20" s="2">
        <v>20685.809000000001</v>
      </c>
      <c r="E20" s="2">
        <v>20207.822</v>
      </c>
      <c r="F20" s="2">
        <v>21498.328000000001</v>
      </c>
      <c r="G20" s="1"/>
      <c r="H20" s="2">
        <f t="shared" si="0"/>
        <v>-1005.1909999999989</v>
      </c>
      <c r="J20" s="14">
        <f t="shared" si="1"/>
        <v>-0.5289913761845435</v>
      </c>
      <c r="L20" s="1"/>
      <c r="M20" s="1"/>
      <c r="N20" s="1"/>
      <c r="O20" s="1"/>
      <c r="P20" s="1"/>
      <c r="Q20" s="1"/>
    </row>
    <row r="21" spans="2:17" x14ac:dyDescent="0.25">
      <c r="B21" s="1">
        <v>6575.5</v>
      </c>
      <c r="C21" s="9">
        <f t="shared" si="2"/>
        <v>18</v>
      </c>
      <c r="D21" s="2">
        <v>20660.259999999998</v>
      </c>
      <c r="E21" s="2">
        <v>20192.467000000001</v>
      </c>
      <c r="F21" s="2">
        <v>21479.026999999998</v>
      </c>
      <c r="G21" s="1"/>
      <c r="H21" s="2">
        <f t="shared" si="0"/>
        <v>-1030.7400000000016</v>
      </c>
      <c r="J21" s="14">
        <f t="shared" si="1"/>
        <v>-0.54243678175437093</v>
      </c>
      <c r="L21" s="1"/>
      <c r="M21" s="1"/>
      <c r="N21" s="1"/>
      <c r="O21" s="1"/>
      <c r="P21" s="1"/>
      <c r="Q21" s="1"/>
    </row>
    <row r="22" spans="2:17" x14ac:dyDescent="0.25">
      <c r="B22" s="1">
        <v>6940.75</v>
      </c>
      <c r="C22" s="9">
        <f t="shared" si="2"/>
        <v>19</v>
      </c>
      <c r="D22" s="2">
        <v>20636.476999999999</v>
      </c>
      <c r="E22" s="2">
        <v>20178.324000000001</v>
      </c>
      <c r="F22" s="2">
        <v>21459.75</v>
      </c>
      <c r="G22" s="1"/>
      <c r="H22" s="2">
        <f t="shared" si="0"/>
        <v>-1054.523000000001</v>
      </c>
      <c r="J22" s="14">
        <f t="shared" si="1"/>
        <v>-0.55495281293630228</v>
      </c>
      <c r="L22" s="1"/>
      <c r="M22" s="1"/>
      <c r="N22" s="1"/>
      <c r="O22" s="1"/>
      <c r="P22" s="1"/>
      <c r="Q22" s="1"/>
    </row>
    <row r="23" spans="2:17" x14ac:dyDescent="0.25">
      <c r="B23" s="1">
        <v>7306</v>
      </c>
      <c r="C23" s="9">
        <f t="shared" si="2"/>
        <v>20</v>
      </c>
      <c r="D23" s="2">
        <v>20614.280999999999</v>
      </c>
      <c r="E23" s="2">
        <v>20165.259999999998</v>
      </c>
      <c r="F23" s="2">
        <v>21440.52</v>
      </c>
      <c r="G23" s="1"/>
      <c r="H23" s="2">
        <f t="shared" si="0"/>
        <v>-1076.719000000001</v>
      </c>
      <c r="J23" s="14">
        <f t="shared" si="1"/>
        <v>-0.56663367019207955</v>
      </c>
      <c r="L23" s="1"/>
      <c r="M23" s="1"/>
      <c r="N23" s="1"/>
      <c r="O23" s="1"/>
      <c r="P23" s="1"/>
      <c r="Q23" s="1"/>
    </row>
    <row r="24" spans="2:17" x14ac:dyDescent="0.25">
      <c r="B24" s="1">
        <v>7671.25</v>
      </c>
      <c r="C24" s="9">
        <f t="shared" si="2"/>
        <v>21</v>
      </c>
      <c r="D24" s="2">
        <v>20593.508000000002</v>
      </c>
      <c r="E24" s="2">
        <v>20153.125</v>
      </c>
      <c r="F24" s="2">
        <v>21421.432000000001</v>
      </c>
      <c r="G24" s="1"/>
      <c r="H24" s="2">
        <f t="shared" si="0"/>
        <v>-1097.4919999999984</v>
      </c>
      <c r="J24" s="14">
        <f t="shared" si="1"/>
        <v>-0.57756566008999966</v>
      </c>
      <c r="L24" s="1"/>
      <c r="M24" s="1"/>
      <c r="N24" s="1"/>
      <c r="O24" s="1"/>
      <c r="P24" s="1"/>
      <c r="Q24" s="1"/>
    </row>
    <row r="25" spans="2:17" x14ac:dyDescent="0.25">
      <c r="B25" s="1">
        <v>8036.5</v>
      </c>
      <c r="C25" s="9">
        <f t="shared" si="2"/>
        <v>22</v>
      </c>
      <c r="D25" s="2">
        <v>20573.988000000001</v>
      </c>
      <c r="E25" s="2">
        <v>20141.835999999999</v>
      </c>
      <c r="F25" s="2">
        <v>21402.473000000002</v>
      </c>
      <c r="G25" s="1"/>
      <c r="H25" s="2">
        <f t="shared" si="0"/>
        <v>-1117.0119999999988</v>
      </c>
      <c r="J25" s="14">
        <f t="shared" si="1"/>
        <v>-0.58783824675574037</v>
      </c>
      <c r="L25" s="1"/>
      <c r="M25" s="1"/>
      <c r="N25" s="1"/>
      <c r="O25" s="1"/>
      <c r="P25" s="1"/>
      <c r="Q25" s="1"/>
    </row>
    <row r="26" spans="2:17" x14ac:dyDescent="0.25">
      <c r="B26" s="1">
        <v>8401.75</v>
      </c>
      <c r="C26" s="9">
        <f t="shared" si="2"/>
        <v>23</v>
      </c>
      <c r="D26" s="2">
        <v>20555.616999999998</v>
      </c>
      <c r="E26" s="2">
        <v>20131.27</v>
      </c>
      <c r="F26" s="2">
        <v>21383.717000000001</v>
      </c>
      <c r="G26" s="1"/>
      <c r="H26" s="2">
        <f t="shared" si="0"/>
        <v>-1135.3830000000016</v>
      </c>
      <c r="J26" s="14">
        <f t="shared" si="1"/>
        <v>-0.59750616118383182</v>
      </c>
      <c r="L26" s="1"/>
      <c r="M26" s="1"/>
      <c r="N26" s="1"/>
      <c r="O26" s="1"/>
      <c r="P26" s="1"/>
      <c r="Q26" s="1"/>
    </row>
    <row r="27" spans="2:17" x14ac:dyDescent="0.25">
      <c r="B27" s="1">
        <v>8767</v>
      </c>
      <c r="C27" s="9">
        <f t="shared" si="2"/>
        <v>24</v>
      </c>
      <c r="D27" s="2">
        <v>20538.276999999998</v>
      </c>
      <c r="E27" s="2">
        <v>20121.363000000001</v>
      </c>
      <c r="F27" s="2">
        <v>21365.133000000002</v>
      </c>
      <c r="G27" s="1"/>
      <c r="H27" s="2">
        <f t="shared" si="0"/>
        <v>-1152.7230000000018</v>
      </c>
      <c r="J27" s="14">
        <f t="shared" si="1"/>
        <v>-0.60663150200268123</v>
      </c>
      <c r="L27" s="1"/>
      <c r="M27" s="1"/>
      <c r="N27" s="1"/>
      <c r="O27" s="1"/>
      <c r="P27" s="1"/>
      <c r="Q27" s="1"/>
    </row>
    <row r="28" spans="2:17" x14ac:dyDescent="0.25">
      <c r="B28" s="1">
        <v>9132.25</v>
      </c>
      <c r="C28" s="9">
        <f t="shared" si="2"/>
        <v>25</v>
      </c>
      <c r="D28" s="2">
        <v>20521.866999999998</v>
      </c>
      <c r="E28" s="2">
        <v>20112.059000000001</v>
      </c>
      <c r="F28" s="2">
        <v>21346.77</v>
      </c>
      <c r="G28" s="1"/>
      <c r="H28" s="2">
        <f t="shared" si="0"/>
        <v>-1169.1330000000016</v>
      </c>
      <c r="J28" s="14">
        <f t="shared" si="1"/>
        <v>-0.61526742142813207</v>
      </c>
      <c r="L28" s="1"/>
      <c r="M28" s="1"/>
      <c r="N28" s="1"/>
      <c r="O28" s="1"/>
      <c r="P28" s="1"/>
      <c r="Q28" s="1"/>
    </row>
    <row r="29" spans="2:17" x14ac:dyDescent="0.25">
      <c r="B29" s="1">
        <v>9497.5</v>
      </c>
      <c r="C29" s="9">
        <f t="shared" si="2"/>
        <v>26</v>
      </c>
      <c r="D29" s="2">
        <v>20506.303</v>
      </c>
      <c r="E29" s="2">
        <v>20103.271000000001</v>
      </c>
      <c r="F29" s="2">
        <v>21328.625</v>
      </c>
      <c r="G29" s="1"/>
      <c r="H29" s="2">
        <f t="shared" si="0"/>
        <v>-1184.6970000000001</v>
      </c>
      <c r="J29" s="14">
        <f t="shared" si="1"/>
        <v>-0.62345812526345834</v>
      </c>
      <c r="L29" s="1"/>
      <c r="M29" s="1"/>
      <c r="N29" s="1"/>
      <c r="O29" s="1"/>
      <c r="P29" s="1"/>
      <c r="Q29" s="1"/>
    </row>
    <row r="30" spans="2:17" x14ac:dyDescent="0.25">
      <c r="B30" s="1">
        <v>9862.75</v>
      </c>
      <c r="C30" s="9">
        <f t="shared" si="2"/>
        <v>27</v>
      </c>
      <c r="D30" s="2">
        <v>20491.516</v>
      </c>
      <c r="E30" s="2">
        <v>20094.978999999999</v>
      </c>
      <c r="F30" s="2">
        <v>21310.695</v>
      </c>
      <c r="G30" s="1"/>
      <c r="H30" s="2">
        <f t="shared" si="0"/>
        <v>-1199.4840000000004</v>
      </c>
      <c r="J30" s="14">
        <f t="shared" si="1"/>
        <v>-0.6312399254184945</v>
      </c>
      <c r="L30" s="1"/>
      <c r="M30" s="1"/>
      <c r="N30" s="1"/>
      <c r="O30" s="1"/>
      <c r="P30" s="1"/>
      <c r="Q30" s="1"/>
    </row>
    <row r="31" spans="2:17" x14ac:dyDescent="0.25">
      <c r="B31" s="1">
        <v>10228</v>
      </c>
      <c r="C31" s="9">
        <f t="shared" si="2"/>
        <v>28</v>
      </c>
      <c r="D31" s="2">
        <v>20477.418000000001</v>
      </c>
      <c r="E31" s="2">
        <v>20087.118999999999</v>
      </c>
      <c r="F31" s="2">
        <v>21292.993999999999</v>
      </c>
      <c r="G31" s="1"/>
      <c r="H31" s="2">
        <f t="shared" si="0"/>
        <v>-1213.5819999999985</v>
      </c>
      <c r="J31" s="14">
        <f t="shared" si="1"/>
        <v>-0.63865913273476449</v>
      </c>
      <c r="L31" s="1"/>
      <c r="M31" s="1"/>
      <c r="N31" s="1"/>
      <c r="O31" s="1"/>
      <c r="P31" s="1"/>
      <c r="Q31" s="1"/>
    </row>
    <row r="32" spans="2:17" x14ac:dyDescent="0.25">
      <c r="B32" s="1">
        <v>10593.25</v>
      </c>
      <c r="C32" s="9">
        <f t="shared" si="2"/>
        <v>29</v>
      </c>
      <c r="D32" s="2">
        <v>20463.971000000001</v>
      </c>
      <c r="E32" s="2">
        <v>20079.643</v>
      </c>
      <c r="F32" s="2">
        <v>21275.49</v>
      </c>
      <c r="G32" s="1"/>
      <c r="H32" s="2">
        <f t="shared" si="0"/>
        <v>-1227.0289999999986</v>
      </c>
      <c r="J32" s="14">
        <f t="shared" si="1"/>
        <v>-0.64573574507565656</v>
      </c>
      <c r="L32" s="1"/>
      <c r="M32" s="1"/>
      <c r="N32" s="1"/>
      <c r="O32" s="1"/>
      <c r="P32" s="1"/>
      <c r="Q32" s="1"/>
    </row>
    <row r="33" spans="2:17" x14ac:dyDescent="0.25">
      <c r="B33" s="1">
        <v>10958.5</v>
      </c>
      <c r="C33" s="9">
        <f t="shared" si="2"/>
        <v>30</v>
      </c>
      <c r="D33" s="2">
        <v>20451.116999999998</v>
      </c>
      <c r="E33" s="2">
        <v>20072.543000000001</v>
      </c>
      <c r="F33" s="2">
        <v>21258.232</v>
      </c>
      <c r="G33" s="1"/>
      <c r="H33" s="2">
        <f t="shared" si="0"/>
        <v>-1239.8830000000016</v>
      </c>
      <c r="J33" s="14">
        <f t="shared" si="1"/>
        <v>-0.65250028549581318</v>
      </c>
      <c r="L33" s="1"/>
      <c r="M33" s="1"/>
      <c r="N33" s="1"/>
      <c r="O33" s="1"/>
      <c r="P33" s="1"/>
      <c r="Q33" s="1"/>
    </row>
    <row r="34" spans="2:17" x14ac:dyDescent="0.25">
      <c r="B34" s="1">
        <v>11323.75</v>
      </c>
      <c r="C34" s="9">
        <f t="shared" si="2"/>
        <v>31</v>
      </c>
      <c r="D34" s="2">
        <v>20438.800999999999</v>
      </c>
      <c r="E34" s="2">
        <v>20065.761999999999</v>
      </c>
      <c r="F34" s="2">
        <v>21241.197</v>
      </c>
      <c r="G34" s="1"/>
      <c r="H34" s="2">
        <f t="shared" si="0"/>
        <v>-1252.1990000000005</v>
      </c>
      <c r="J34" s="14">
        <f t="shared" si="1"/>
        <v>-0.65898169827118447</v>
      </c>
      <c r="L34" s="1"/>
      <c r="M34" s="1"/>
      <c r="N34" s="1"/>
      <c r="O34" s="1"/>
      <c r="P34" s="1"/>
      <c r="Q34" s="1"/>
    </row>
    <row r="35" spans="2:17" x14ac:dyDescent="0.25">
      <c r="B35" s="1">
        <v>11689</v>
      </c>
      <c r="C35" s="9">
        <f t="shared" si="2"/>
        <v>32</v>
      </c>
      <c r="D35" s="2">
        <v>20426.986000000001</v>
      </c>
      <c r="E35" s="2">
        <v>20059.278999999999</v>
      </c>
      <c r="F35" s="2">
        <v>21224.368999999999</v>
      </c>
      <c r="G35" s="1"/>
      <c r="H35" s="2">
        <f t="shared" si="0"/>
        <v>-1264.0139999999992</v>
      </c>
      <c r="J35" s="14">
        <f t="shared" si="1"/>
        <v>-0.66519945500559585</v>
      </c>
      <c r="L35" s="1"/>
      <c r="M35" s="1"/>
      <c r="N35" s="1"/>
      <c r="O35" s="1"/>
      <c r="P35" s="1"/>
      <c r="Q35" s="1"/>
    </row>
    <row r="36" spans="2:17" x14ac:dyDescent="0.25">
      <c r="B36" s="1">
        <v>12054.25</v>
      </c>
      <c r="C36" s="9">
        <f t="shared" si="2"/>
        <v>33</v>
      </c>
      <c r="D36" s="2">
        <v>20415.615000000002</v>
      </c>
      <c r="E36" s="2">
        <v>20053.078000000001</v>
      </c>
      <c r="F36" s="2">
        <v>21207.754000000001</v>
      </c>
      <c r="G36" s="1"/>
      <c r="H36" s="2">
        <f t="shared" si="0"/>
        <v>-1275.3849999999984</v>
      </c>
      <c r="J36" s="14">
        <f t="shared" si="1"/>
        <v>-0.67118355249412698</v>
      </c>
      <c r="L36" s="1"/>
      <c r="M36" s="1"/>
      <c r="N36" s="1"/>
      <c r="O36" s="1"/>
      <c r="P36" s="1"/>
      <c r="Q36" s="1"/>
    </row>
    <row r="37" spans="2:17" x14ac:dyDescent="0.25">
      <c r="B37" s="1">
        <v>12419.5</v>
      </c>
      <c r="C37" s="9">
        <f t="shared" si="2"/>
        <v>34</v>
      </c>
      <c r="D37" s="2">
        <v>20404.686000000002</v>
      </c>
      <c r="E37" s="2">
        <v>20047.125</v>
      </c>
      <c r="F37" s="2">
        <v>21191.357</v>
      </c>
      <c r="G37" s="1"/>
      <c r="H37" s="2">
        <f t="shared" si="0"/>
        <v>-1286.3139999999985</v>
      </c>
      <c r="J37" s="14">
        <f t="shared" si="1"/>
        <v>-0.67693504325590348</v>
      </c>
      <c r="L37" s="1"/>
      <c r="M37" s="1"/>
      <c r="N37" s="1"/>
      <c r="O37" s="1"/>
      <c r="P37" s="1"/>
      <c r="Q37" s="1"/>
    </row>
    <row r="38" spans="2:17" x14ac:dyDescent="0.25">
      <c r="B38" s="1">
        <v>12784.75</v>
      </c>
      <c r="C38" s="9">
        <f t="shared" si="2"/>
        <v>35</v>
      </c>
      <c r="D38" s="2">
        <v>20394.145</v>
      </c>
      <c r="E38" s="2">
        <v>20041.403999999999</v>
      </c>
      <c r="F38" s="2">
        <v>21175.157999999999</v>
      </c>
      <c r="G38" s="1"/>
      <c r="H38" s="2">
        <f t="shared" si="0"/>
        <v>-1296.8549999999996</v>
      </c>
      <c r="J38" s="14">
        <f t="shared" si="1"/>
        <v>-0.68248234530731644</v>
      </c>
      <c r="L38" s="1"/>
      <c r="M38" s="1"/>
      <c r="N38" s="1"/>
      <c r="O38" s="1"/>
      <c r="P38" s="1"/>
      <c r="Q38" s="1"/>
    </row>
    <row r="39" spans="2:17" x14ac:dyDescent="0.25">
      <c r="B39" s="1">
        <v>13150</v>
      </c>
      <c r="C39" s="9">
        <f t="shared" si="2"/>
        <v>36</v>
      </c>
      <c r="D39" s="2">
        <v>20383.963</v>
      </c>
      <c r="E39" s="2">
        <v>20035.916000000001</v>
      </c>
      <c r="F39" s="2">
        <v>21159.164000000001</v>
      </c>
      <c r="G39" s="1"/>
      <c r="H39" s="2">
        <f t="shared" si="0"/>
        <v>-1307.0370000000003</v>
      </c>
      <c r="J39" s="14">
        <f t="shared" si="1"/>
        <v>-0.68784072017568609</v>
      </c>
      <c r="L39" s="1"/>
      <c r="M39" s="1"/>
      <c r="N39" s="1"/>
      <c r="O39" s="1"/>
      <c r="P39" s="1"/>
      <c r="Q39" s="1"/>
    </row>
    <row r="40" spans="2:17" x14ac:dyDescent="0.25">
      <c r="B40" s="1">
        <v>13515.25</v>
      </c>
      <c r="C40" s="9">
        <f t="shared" si="2"/>
        <v>37</v>
      </c>
      <c r="D40" s="2">
        <v>20374.111000000001</v>
      </c>
      <c r="E40" s="2">
        <v>20030.607</v>
      </c>
      <c r="F40" s="2">
        <v>21143.361000000001</v>
      </c>
      <c r="G40" s="1"/>
      <c r="H40" s="2">
        <f t="shared" si="0"/>
        <v>-1316.8889999999992</v>
      </c>
      <c r="J40" s="14">
        <f t="shared" si="1"/>
        <v>-0.69302542938833289</v>
      </c>
      <c r="L40" s="1"/>
      <c r="M40" s="1"/>
      <c r="N40" s="1"/>
      <c r="O40" s="1"/>
      <c r="P40" s="1"/>
      <c r="Q40" s="1"/>
    </row>
    <row r="41" spans="2:17" x14ac:dyDescent="0.25">
      <c r="B41" s="1">
        <v>13880.5</v>
      </c>
      <c r="C41" s="9">
        <f t="shared" si="2"/>
        <v>38</v>
      </c>
      <c r="D41" s="2">
        <v>20364.588</v>
      </c>
      <c r="E41" s="2">
        <v>20025.486000000001</v>
      </c>
      <c r="F41" s="2">
        <v>21127.761999999999</v>
      </c>
      <c r="G41" s="1"/>
      <c r="H41" s="2">
        <f t="shared" si="0"/>
        <v>-1326.4120000000003</v>
      </c>
      <c r="J41" s="14">
        <f t="shared" si="1"/>
        <v>-0.69803699920482143</v>
      </c>
      <c r="L41" s="1"/>
      <c r="M41" s="1"/>
      <c r="N41" s="1"/>
      <c r="O41" s="1"/>
      <c r="P41" s="1"/>
      <c r="Q41" s="1"/>
    </row>
    <row r="42" spans="2:17" x14ac:dyDescent="0.25">
      <c r="B42" s="1">
        <v>14245.75</v>
      </c>
      <c r="C42" s="9">
        <f t="shared" si="2"/>
        <v>39</v>
      </c>
      <c r="D42" s="2">
        <v>20355.338</v>
      </c>
      <c r="E42" s="2">
        <v>20020.539000000001</v>
      </c>
      <c r="F42" s="2">
        <v>21112.353999999999</v>
      </c>
      <c r="G42" s="1"/>
      <c r="H42" s="2">
        <f t="shared" si="0"/>
        <v>-1335.6620000000003</v>
      </c>
      <c r="J42" s="14">
        <f t="shared" si="1"/>
        <v>-0.70290490016066665</v>
      </c>
      <c r="L42" s="1"/>
      <c r="M42" s="1"/>
      <c r="N42" s="1"/>
      <c r="O42" s="1"/>
      <c r="P42" s="1"/>
      <c r="Q42" s="1"/>
    </row>
    <row r="43" spans="2:17" x14ac:dyDescent="0.25">
      <c r="B43" s="1">
        <v>14611</v>
      </c>
      <c r="C43" s="9">
        <f t="shared" si="2"/>
        <v>40</v>
      </c>
      <c r="D43" s="2">
        <v>20346.370999999999</v>
      </c>
      <c r="E43" s="2">
        <v>20015.754000000001</v>
      </c>
      <c r="F43" s="2">
        <v>21097.127</v>
      </c>
      <c r="G43" s="1"/>
      <c r="H43" s="2">
        <f t="shared" si="0"/>
        <v>-1344.6290000000008</v>
      </c>
      <c r="J43" s="14">
        <f t="shared" si="1"/>
        <v>-0.70762386966024149</v>
      </c>
      <c r="L43" s="1"/>
      <c r="M43" s="1"/>
      <c r="N43" s="1"/>
      <c r="O43" s="1"/>
      <c r="P43" s="1"/>
      <c r="Q43" s="1"/>
    </row>
    <row r="44" spans="2:17" x14ac:dyDescent="0.25">
      <c r="B44" s="1">
        <v>14976.25</v>
      </c>
      <c r="C44" s="9">
        <f t="shared" si="2"/>
        <v>41</v>
      </c>
      <c r="D44" s="2">
        <v>20337.638999999999</v>
      </c>
      <c r="E44" s="2">
        <v>20011.109</v>
      </c>
      <c r="F44" s="2">
        <v>21082.076000000001</v>
      </c>
      <c r="G44" s="1"/>
      <c r="H44" s="2">
        <f t="shared" si="0"/>
        <v>-1353.3610000000008</v>
      </c>
      <c r="J44" s="14">
        <f t="shared" si="1"/>
        <v>-0.71221916816255937</v>
      </c>
      <c r="L44" s="1"/>
      <c r="M44" s="1"/>
      <c r="N44" s="1"/>
      <c r="O44" s="1"/>
      <c r="P44" s="1"/>
      <c r="Q44" s="1"/>
    </row>
    <row r="45" spans="2:17" x14ac:dyDescent="0.25">
      <c r="B45" s="1">
        <v>15341.5</v>
      </c>
      <c r="C45" s="9">
        <f t="shared" si="2"/>
        <v>42</v>
      </c>
      <c r="D45" s="2">
        <v>20329.157999999999</v>
      </c>
      <c r="E45" s="2">
        <v>20006.598000000002</v>
      </c>
      <c r="F45" s="2">
        <v>21067.219000000001</v>
      </c>
      <c r="G45" s="1"/>
      <c r="H45" s="2">
        <f t="shared" si="0"/>
        <v>-1361.8420000000006</v>
      </c>
      <c r="J45" s="14">
        <f t="shared" si="1"/>
        <v>-0.71668237551461589</v>
      </c>
      <c r="L45" s="1"/>
      <c r="M45" s="1"/>
      <c r="N45" s="1"/>
      <c r="O45" s="1"/>
      <c r="P45" s="1"/>
      <c r="Q45" s="1"/>
    </row>
    <row r="46" spans="2:17" x14ac:dyDescent="0.25">
      <c r="B46" s="1">
        <v>15706.75</v>
      </c>
      <c r="C46" s="9">
        <f t="shared" si="2"/>
        <v>43</v>
      </c>
      <c r="D46" s="2">
        <v>20320.893</v>
      </c>
      <c r="E46" s="2">
        <v>20002.215</v>
      </c>
      <c r="F46" s="2">
        <v>21052.526999999998</v>
      </c>
      <c r="G46" s="1"/>
      <c r="H46" s="2">
        <f t="shared" si="0"/>
        <v>-1370.107</v>
      </c>
      <c r="J46" s="14">
        <f t="shared" si="1"/>
        <v>-0.72103191080110862</v>
      </c>
      <c r="L46" s="1"/>
      <c r="M46" s="1"/>
      <c r="N46" s="1"/>
      <c r="O46" s="1"/>
      <c r="P46" s="1"/>
      <c r="Q46" s="1"/>
    </row>
    <row r="47" spans="2:17" x14ac:dyDescent="0.25">
      <c r="B47" s="1">
        <v>16072</v>
      </c>
      <c r="C47" s="9">
        <f t="shared" si="2"/>
        <v>44</v>
      </c>
      <c r="D47" s="2">
        <v>20312.846000000001</v>
      </c>
      <c r="E47" s="2">
        <v>19997.960999999999</v>
      </c>
      <c r="F47" s="2">
        <v>21038</v>
      </c>
      <c r="G47" s="1"/>
      <c r="H47" s="2">
        <f t="shared" si="0"/>
        <v>-1378.1539999999986</v>
      </c>
      <c r="J47" s="14">
        <f t="shared" si="1"/>
        <v>-0.72526672150291183</v>
      </c>
      <c r="L47" s="1"/>
      <c r="M47" s="1"/>
      <c r="N47" s="1"/>
      <c r="O47" s="1"/>
      <c r="P47" s="1"/>
      <c r="Q47" s="1"/>
    </row>
    <row r="48" spans="2:17" x14ac:dyDescent="0.25">
      <c r="B48" s="1">
        <v>16437.25</v>
      </c>
      <c r="C48" s="9">
        <f t="shared" si="2"/>
        <v>45</v>
      </c>
      <c r="D48" s="2">
        <v>20304.98</v>
      </c>
      <c r="E48" s="2">
        <v>19993.800999999999</v>
      </c>
      <c r="F48" s="2">
        <v>21023.651999999998</v>
      </c>
      <c r="G48" s="1"/>
      <c r="H48" s="2">
        <f t="shared" si="0"/>
        <v>-1386.0200000000004</v>
      </c>
      <c r="J48" s="14">
        <f t="shared" si="1"/>
        <v>-0.72940627922385104</v>
      </c>
      <c r="L48" s="1"/>
      <c r="M48" s="1"/>
      <c r="N48" s="1"/>
      <c r="O48" s="1"/>
      <c r="P48" s="1"/>
      <c r="Q48" s="1"/>
    </row>
    <row r="49" spans="2:17" x14ac:dyDescent="0.25">
      <c r="B49" s="1">
        <v>16802.5</v>
      </c>
      <c r="C49" s="9">
        <f t="shared" si="2"/>
        <v>46</v>
      </c>
      <c r="D49" s="2">
        <v>20297.303</v>
      </c>
      <c r="E49" s="2">
        <v>19989.761999999999</v>
      </c>
      <c r="F49" s="2">
        <v>21009.465</v>
      </c>
      <c r="G49" s="1"/>
      <c r="H49" s="2">
        <f t="shared" si="0"/>
        <v>-1393.6970000000001</v>
      </c>
      <c r="J49" s="14">
        <f t="shared" si="1"/>
        <v>-0.73344637388742107</v>
      </c>
      <c r="L49" s="1"/>
      <c r="M49" s="1"/>
      <c r="N49" s="1"/>
      <c r="O49" s="1"/>
      <c r="P49" s="1"/>
      <c r="Q49" s="1"/>
    </row>
    <row r="50" spans="2:17" x14ac:dyDescent="0.25">
      <c r="B50" s="1">
        <v>17167.75</v>
      </c>
      <c r="C50" s="9">
        <f t="shared" si="2"/>
        <v>47</v>
      </c>
      <c r="D50" s="2">
        <v>20289.796999999999</v>
      </c>
      <c r="E50" s="2">
        <v>19985.815999999999</v>
      </c>
      <c r="F50" s="2">
        <v>20995.442999999999</v>
      </c>
      <c r="G50" s="1"/>
      <c r="H50" s="2">
        <f t="shared" si="0"/>
        <v>-1401.2030000000013</v>
      </c>
      <c r="J50" s="14">
        <f t="shared" si="1"/>
        <v>-0.73739647816575404</v>
      </c>
      <c r="L50" s="1"/>
      <c r="M50" s="1"/>
      <c r="N50" s="1"/>
      <c r="O50" s="1"/>
      <c r="P50" s="1"/>
      <c r="Q50" s="1"/>
    </row>
    <row r="51" spans="2:17" x14ac:dyDescent="0.25">
      <c r="B51" s="1">
        <v>17533</v>
      </c>
      <c r="C51" s="9">
        <f t="shared" si="2"/>
        <v>48</v>
      </c>
      <c r="D51" s="2">
        <v>20282.453000000001</v>
      </c>
      <c r="E51" s="2">
        <v>19981.967000000001</v>
      </c>
      <c r="F51" s="2">
        <v>20981.57</v>
      </c>
      <c r="G51" s="1"/>
      <c r="H51" s="2">
        <f t="shared" si="0"/>
        <v>-1408.5469999999987</v>
      </c>
      <c r="J51" s="14">
        <f t="shared" si="1"/>
        <v>-0.74126132839491232</v>
      </c>
      <c r="L51" s="1"/>
      <c r="M51" s="1"/>
      <c r="N51" s="1"/>
      <c r="O51" s="1"/>
      <c r="P51" s="1"/>
      <c r="Q51" s="1"/>
    </row>
    <row r="52" spans="2:17" x14ac:dyDescent="0.25">
      <c r="B52" s="1">
        <v>17898.25</v>
      </c>
      <c r="C52" s="9">
        <f t="shared" si="2"/>
        <v>49</v>
      </c>
      <c r="D52" s="2">
        <v>20275.252</v>
      </c>
      <c r="E52" s="2">
        <v>19978.201000000001</v>
      </c>
      <c r="F52" s="2">
        <v>20967.859</v>
      </c>
      <c r="G52" s="1"/>
      <c r="H52" s="2">
        <f t="shared" si="0"/>
        <v>-1415.7479999999996</v>
      </c>
      <c r="J52" s="14">
        <f t="shared" si="1"/>
        <v>-0.74505092350659308</v>
      </c>
      <c r="L52" s="1"/>
      <c r="M52" s="1"/>
      <c r="N52" s="1"/>
      <c r="O52" s="1"/>
      <c r="P52" s="1"/>
      <c r="Q52" s="1"/>
    </row>
    <row r="53" spans="2:17" x14ac:dyDescent="0.25">
      <c r="B53" s="1">
        <v>18263.5</v>
      </c>
      <c r="C53" s="9">
        <f t="shared" si="2"/>
        <v>50</v>
      </c>
      <c r="D53" s="2">
        <v>20268.206999999999</v>
      </c>
      <c r="E53" s="2">
        <v>19974.511999999999</v>
      </c>
      <c r="F53" s="2">
        <v>20954.296999999999</v>
      </c>
      <c r="G53" s="1"/>
      <c r="H53" s="2">
        <f t="shared" si="0"/>
        <v>-1422.7930000000015</v>
      </c>
      <c r="J53" s="14">
        <f t="shared" si="1"/>
        <v>-0.74875842212647836</v>
      </c>
      <c r="L53" s="1"/>
      <c r="M53" s="1"/>
      <c r="N53" s="1"/>
      <c r="O53" s="1"/>
      <c r="P53" s="1"/>
      <c r="Q53" s="1"/>
    </row>
    <row r="54" spans="2:17" x14ac:dyDescent="0.25">
      <c r="B54" s="1">
        <v>18628.75</v>
      </c>
      <c r="C54" s="9">
        <f t="shared" si="2"/>
        <v>51</v>
      </c>
      <c r="D54" s="2">
        <v>20261.296999999999</v>
      </c>
      <c r="E54" s="2">
        <v>19970.912</v>
      </c>
      <c r="F54" s="2">
        <v>20940.891</v>
      </c>
      <c r="G54" s="1"/>
      <c r="H54" s="2">
        <f t="shared" si="0"/>
        <v>-1429.7030000000013</v>
      </c>
      <c r="J54" s="14">
        <f t="shared" si="1"/>
        <v>-0.75239487570538532</v>
      </c>
      <c r="L54" s="1"/>
      <c r="M54" s="1"/>
      <c r="N54" s="1"/>
      <c r="O54" s="1"/>
      <c r="P54" s="1"/>
      <c r="Q54" s="1"/>
    </row>
    <row r="55" spans="2:17" x14ac:dyDescent="0.25">
      <c r="B55" s="1">
        <v>18994</v>
      </c>
      <c r="C55" s="9">
        <f t="shared" si="2"/>
        <v>52</v>
      </c>
      <c r="D55" s="2">
        <v>20254.523000000001</v>
      </c>
      <c r="E55" s="2">
        <v>19967.377</v>
      </c>
      <c r="F55" s="2">
        <v>20927.634999999998</v>
      </c>
      <c r="G55" s="1"/>
      <c r="H55" s="2">
        <f t="shared" si="0"/>
        <v>-1436.476999999999</v>
      </c>
      <c r="J55" s="14">
        <f t="shared" si="1"/>
        <v>-0.75595975798375115</v>
      </c>
      <c r="L55" s="1"/>
      <c r="M55" s="1"/>
      <c r="N55" s="1"/>
      <c r="O55" s="1"/>
      <c r="P55" s="1"/>
      <c r="Q55" s="1"/>
    </row>
    <row r="56" spans="2:17" x14ac:dyDescent="0.25">
      <c r="B56" s="1">
        <v>19359.25</v>
      </c>
      <c r="C56" s="9">
        <f t="shared" si="2"/>
        <v>53</v>
      </c>
      <c r="D56" s="2">
        <v>20247.868999999999</v>
      </c>
      <c r="E56" s="2">
        <v>19963.907999999999</v>
      </c>
      <c r="F56" s="2">
        <v>20914.523000000001</v>
      </c>
      <c r="G56" s="1"/>
      <c r="H56" s="2">
        <f t="shared" si="0"/>
        <v>-1443.1310000000012</v>
      </c>
      <c r="J56" s="14">
        <f t="shared" si="1"/>
        <v>-0.75946148911458422</v>
      </c>
      <c r="L56" s="1"/>
      <c r="M56" s="1"/>
      <c r="N56" s="1"/>
      <c r="O56" s="1"/>
      <c r="P56" s="1"/>
      <c r="Q56" s="1"/>
    </row>
    <row r="57" spans="2:17" x14ac:dyDescent="0.25">
      <c r="B57" s="1">
        <v>19724.5</v>
      </c>
      <c r="C57" s="9">
        <f t="shared" si="2"/>
        <v>54</v>
      </c>
      <c r="D57" s="2">
        <v>20241.328000000001</v>
      </c>
      <c r="E57" s="2">
        <v>19960.511999999999</v>
      </c>
      <c r="F57" s="2">
        <v>20901.548999999999</v>
      </c>
      <c r="G57" s="1"/>
      <c r="H57" s="2">
        <f t="shared" si="0"/>
        <v>-1449.6719999999987</v>
      </c>
      <c r="J57" s="14">
        <f t="shared" si="1"/>
        <v>-0.76290375291481893</v>
      </c>
      <c r="L57" s="1"/>
      <c r="M57" s="1"/>
      <c r="N57" s="1"/>
      <c r="O57" s="1"/>
      <c r="P57" s="1"/>
      <c r="Q57" s="1"/>
    </row>
    <row r="58" spans="2:17" x14ac:dyDescent="0.25">
      <c r="B58" s="1">
        <v>20089.75</v>
      </c>
      <c r="C58" s="9">
        <f t="shared" si="2"/>
        <v>55</v>
      </c>
      <c r="D58" s="2">
        <v>20234.905999999999</v>
      </c>
      <c r="E58" s="2">
        <v>19957.175999999999</v>
      </c>
      <c r="F58" s="2">
        <v>20888.73</v>
      </c>
      <c r="G58" s="1"/>
      <c r="H58" s="2">
        <f t="shared" si="0"/>
        <v>-1456.094000000001</v>
      </c>
      <c r="J58" s="14">
        <f t="shared" si="1"/>
        <v>-0.76628339182708372</v>
      </c>
      <c r="L58" s="1"/>
      <c r="M58" s="1"/>
      <c r="N58" s="1"/>
      <c r="O58" s="1"/>
      <c r="P58" s="1"/>
      <c r="Q58" s="1"/>
    </row>
    <row r="59" spans="2:17" x14ac:dyDescent="0.25">
      <c r="B59" s="1">
        <v>20455</v>
      </c>
      <c r="C59" s="9">
        <f t="shared" si="2"/>
        <v>56</v>
      </c>
      <c r="D59" s="2">
        <v>20228.596000000001</v>
      </c>
      <c r="E59" s="2">
        <v>19953.895</v>
      </c>
      <c r="F59" s="2">
        <v>20876.037</v>
      </c>
      <c r="G59" s="1"/>
      <c r="H59" s="2">
        <f t="shared" si="0"/>
        <v>-1462.4039999999986</v>
      </c>
      <c r="J59" s="14">
        <f t="shared" si="1"/>
        <v>-0.76960408966831317</v>
      </c>
      <c r="L59" s="1"/>
      <c r="M59" s="1"/>
      <c r="N59" s="1"/>
      <c r="O59" s="1"/>
      <c r="P59" s="1"/>
      <c r="Q59" s="1"/>
    </row>
    <row r="60" spans="2:17" x14ac:dyDescent="0.25">
      <c r="B60" s="1">
        <v>20820.25</v>
      </c>
      <c r="C60" s="9">
        <f t="shared" si="2"/>
        <v>57</v>
      </c>
      <c r="D60" s="2">
        <v>20222.379000000001</v>
      </c>
      <c r="E60" s="2">
        <v>19950.675999999999</v>
      </c>
      <c r="F60" s="2">
        <v>20863.484</v>
      </c>
      <c r="G60" s="1"/>
      <c r="H60" s="2">
        <f t="shared" si="0"/>
        <v>-1468.6209999999992</v>
      </c>
      <c r="J60" s="14">
        <f t="shared" si="1"/>
        <v>-0.77287584537020426</v>
      </c>
      <c r="L60" s="1"/>
      <c r="M60" s="1"/>
      <c r="N60" s="1"/>
      <c r="O60" s="1"/>
      <c r="P60" s="1"/>
      <c r="Q60" s="1"/>
    </row>
    <row r="61" spans="2:17" x14ac:dyDescent="0.25">
      <c r="B61" s="1">
        <v>21185.5</v>
      </c>
      <c r="C61" s="9">
        <f t="shared" si="2"/>
        <v>58</v>
      </c>
      <c r="D61" s="2">
        <v>20216.266</v>
      </c>
      <c r="E61" s="2">
        <v>19947.508000000002</v>
      </c>
      <c r="F61" s="2">
        <v>20851.074000000001</v>
      </c>
      <c r="G61" s="1"/>
      <c r="H61" s="2">
        <f t="shared" si="0"/>
        <v>-1474.7340000000004</v>
      </c>
      <c r="J61" s="14">
        <f t="shared" si="1"/>
        <v>-0.776092870077565</v>
      </c>
      <c r="L61" s="1"/>
      <c r="M61" s="1"/>
      <c r="N61" s="1"/>
      <c r="O61" s="1"/>
      <c r="P61" s="1"/>
      <c r="Q61" s="1"/>
    </row>
    <row r="62" spans="2:17" x14ac:dyDescent="0.25">
      <c r="B62" s="1">
        <v>21550.75</v>
      </c>
      <c r="C62" s="9">
        <f t="shared" si="2"/>
        <v>59</v>
      </c>
      <c r="D62" s="2">
        <v>20210.241999999998</v>
      </c>
      <c r="E62" s="2">
        <v>19944.403999999999</v>
      </c>
      <c r="F62" s="2">
        <v>20838.791000000001</v>
      </c>
      <c r="G62" s="1"/>
      <c r="H62" s="2">
        <f t="shared" si="0"/>
        <v>-1480.7580000000016</v>
      </c>
      <c r="J62" s="14">
        <f t="shared" si="1"/>
        <v>-0.7792630576838373</v>
      </c>
      <c r="L62" s="1"/>
      <c r="M62" s="1"/>
      <c r="N62" s="1"/>
      <c r="O62" s="1"/>
      <c r="P62" s="1"/>
      <c r="Q62" s="1"/>
    </row>
    <row r="63" spans="2:17" x14ac:dyDescent="0.25">
      <c r="B63" s="1">
        <v>21916</v>
      </c>
      <c r="C63" s="9">
        <f t="shared" si="2"/>
        <v>60</v>
      </c>
      <c r="D63" s="2">
        <v>20204.322</v>
      </c>
      <c r="E63" s="2">
        <v>19941.333999999999</v>
      </c>
      <c r="F63" s="2">
        <v>20826.641</v>
      </c>
      <c r="G63" s="1"/>
      <c r="H63" s="2">
        <f t="shared" si="0"/>
        <v>-1486.6779999999999</v>
      </c>
      <c r="J63" s="14">
        <f t="shared" si="1"/>
        <v>-0.78237851429557725</v>
      </c>
      <c r="L63" s="1"/>
      <c r="M63" s="1"/>
      <c r="N63" s="1"/>
      <c r="O63" s="1"/>
      <c r="P63" s="1"/>
      <c r="Q63" s="1"/>
    </row>
    <row r="64" spans="2:17" x14ac:dyDescent="0.25">
      <c r="B64" s="1">
        <v>22281.25</v>
      </c>
      <c r="C64" s="9">
        <f t="shared" si="2"/>
        <v>61</v>
      </c>
      <c r="D64" s="2">
        <v>20198.471000000001</v>
      </c>
      <c r="E64" s="2">
        <v>19938.311000000002</v>
      </c>
      <c r="F64" s="2">
        <v>20814.623</v>
      </c>
      <c r="G64" s="1"/>
      <c r="H64" s="2">
        <f t="shared" si="0"/>
        <v>-1492.5289999999986</v>
      </c>
      <c r="J64" s="14">
        <f t="shared" si="1"/>
        <v>-0.78545765899748476</v>
      </c>
      <c r="L64" s="1"/>
      <c r="M64" s="1"/>
      <c r="N64" s="1"/>
      <c r="O64" s="1"/>
      <c r="P64" s="1"/>
      <c r="Q64" s="1"/>
    </row>
    <row r="65" spans="2:17" x14ac:dyDescent="0.25">
      <c r="B65" s="1">
        <v>22646.5</v>
      </c>
      <c r="C65" s="9">
        <f t="shared" si="2"/>
        <v>62</v>
      </c>
      <c r="D65" s="2">
        <v>20192.717000000001</v>
      </c>
      <c r="E65" s="2">
        <v>19935.34</v>
      </c>
      <c r="F65" s="2">
        <v>20802.723000000002</v>
      </c>
      <c r="G65" s="1"/>
      <c r="H65" s="2">
        <f t="shared" si="0"/>
        <v>-1498.2829999999994</v>
      </c>
      <c r="J65" s="14">
        <f t="shared" si="1"/>
        <v>-0.78848575652180231</v>
      </c>
      <c r="L65" s="1"/>
      <c r="M65" s="1"/>
      <c r="N65" s="1"/>
      <c r="O65" s="1"/>
      <c r="P65" s="1"/>
      <c r="Q65" s="1"/>
    </row>
    <row r="66" spans="2:17" x14ac:dyDescent="0.25">
      <c r="B66" s="1">
        <v>23011.75</v>
      </c>
      <c r="C66" s="9">
        <f t="shared" si="2"/>
        <v>63</v>
      </c>
      <c r="D66" s="2">
        <v>20187.053</v>
      </c>
      <c r="E66" s="2">
        <v>19932.403999999999</v>
      </c>
      <c r="F66" s="2">
        <v>20790.955000000002</v>
      </c>
      <c r="G66" s="1"/>
      <c r="H66" s="2">
        <f t="shared" si="0"/>
        <v>-1503.9470000000001</v>
      </c>
      <c r="J66" s="14">
        <f t="shared" si="1"/>
        <v>-0.79146649068546837</v>
      </c>
      <c r="L66" s="1"/>
      <c r="M66" s="1"/>
      <c r="N66" s="1"/>
      <c r="O66" s="1"/>
      <c r="P66" s="1"/>
      <c r="Q66" s="1"/>
    </row>
    <row r="67" spans="2:17" x14ac:dyDescent="0.25">
      <c r="B67" s="1">
        <v>23377</v>
      </c>
      <c r="C67" s="9">
        <f t="shared" si="2"/>
        <v>64</v>
      </c>
      <c r="D67" s="2">
        <v>20181.447</v>
      </c>
      <c r="E67" s="2">
        <v>19929.525000000001</v>
      </c>
      <c r="F67" s="2">
        <v>20779.315999999999</v>
      </c>
      <c r="G67" s="1"/>
      <c r="H67" s="2">
        <f t="shared" si="0"/>
        <v>-1509.5529999999999</v>
      </c>
      <c r="J67" s="14">
        <f t="shared" si="1"/>
        <v>-0.79441670179449186</v>
      </c>
      <c r="L67" s="1"/>
      <c r="M67" s="1"/>
      <c r="N67" s="1"/>
      <c r="O67" s="1"/>
      <c r="P67" s="1"/>
      <c r="Q67" s="1"/>
    </row>
    <row r="68" spans="2:17" x14ac:dyDescent="0.25">
      <c r="B68" s="1">
        <v>23742.25</v>
      </c>
      <c r="C68" s="9">
        <f t="shared" si="2"/>
        <v>65</v>
      </c>
      <c r="D68" s="2">
        <v>20175.925999999999</v>
      </c>
      <c r="E68" s="2">
        <v>19926.675999999999</v>
      </c>
      <c r="F68" s="2">
        <v>20767.811000000002</v>
      </c>
      <c r="G68" s="1"/>
      <c r="H68" s="2">
        <f t="shared" ref="H68:H131" si="3">D68-21691</f>
        <v>-1515.0740000000005</v>
      </c>
      <c r="J68" s="14">
        <f t="shared" ref="J68:J131" si="4">H68/$I$3</f>
        <v>-0.7973221808406783</v>
      </c>
      <c r="L68" s="1"/>
      <c r="M68" s="1"/>
      <c r="N68" s="1"/>
      <c r="O68" s="1"/>
      <c r="P68" s="1"/>
      <c r="Q68" s="1"/>
    </row>
    <row r="69" spans="2:17" x14ac:dyDescent="0.25">
      <c r="B69" s="1">
        <v>24107.5</v>
      </c>
      <c r="C69" s="9">
        <f t="shared" ref="C69:C132" si="5">(B69-1)/365.25</f>
        <v>66</v>
      </c>
      <c r="D69" s="2">
        <v>20170.48</v>
      </c>
      <c r="E69" s="2">
        <v>19923.873</v>
      </c>
      <c r="F69" s="2">
        <v>20756.414000000001</v>
      </c>
      <c r="G69" s="1"/>
      <c r="H69" s="2">
        <f t="shared" si="3"/>
        <v>-1520.5200000000004</v>
      </c>
      <c r="J69" s="14">
        <f t="shared" si="4"/>
        <v>-0.80018819041965483</v>
      </c>
      <c r="L69" s="1"/>
      <c r="M69" s="1"/>
      <c r="N69" s="1"/>
      <c r="O69" s="1"/>
      <c r="P69" s="1"/>
      <c r="Q69" s="1"/>
    </row>
    <row r="70" spans="2:17" x14ac:dyDescent="0.25">
      <c r="B70" s="1">
        <v>24472.75</v>
      </c>
      <c r="C70" s="9">
        <f t="shared" si="5"/>
        <v>67</v>
      </c>
      <c r="D70" s="2">
        <v>20165.107</v>
      </c>
      <c r="E70" s="2">
        <v>19921.113000000001</v>
      </c>
      <c r="F70" s="2">
        <v>20745.141</v>
      </c>
      <c r="G70" s="1"/>
      <c r="H70" s="2">
        <f t="shared" si="3"/>
        <v>-1525.893</v>
      </c>
      <c r="J70" s="14">
        <f t="shared" si="4"/>
        <v>-0.80301578305054722</v>
      </c>
      <c r="L70" s="1"/>
      <c r="M70" s="1"/>
      <c r="N70" s="1"/>
      <c r="O70" s="1"/>
      <c r="P70" s="1"/>
      <c r="Q70" s="1"/>
    </row>
    <row r="71" spans="2:17" x14ac:dyDescent="0.25">
      <c r="B71" s="1">
        <v>24838</v>
      </c>
      <c r="C71" s="9">
        <f t="shared" si="5"/>
        <v>68</v>
      </c>
      <c r="D71" s="2">
        <v>20159.796999999999</v>
      </c>
      <c r="E71" s="2">
        <v>19918.393</v>
      </c>
      <c r="F71" s="2">
        <v>20733.976999999999</v>
      </c>
      <c r="G71" s="1"/>
      <c r="H71" s="2">
        <f t="shared" si="3"/>
        <v>-1531.2030000000013</v>
      </c>
      <c r="J71" s="14">
        <f t="shared" si="4"/>
        <v>-0.8058102213289845</v>
      </c>
      <c r="L71" s="1"/>
      <c r="M71" s="1"/>
      <c r="N71" s="1"/>
      <c r="O71" s="1"/>
      <c r="P71" s="1"/>
      <c r="Q71" s="1"/>
    </row>
    <row r="72" spans="2:17" x14ac:dyDescent="0.25">
      <c r="B72" s="1">
        <v>25203.25</v>
      </c>
      <c r="C72" s="9">
        <f t="shared" si="5"/>
        <v>69</v>
      </c>
      <c r="D72" s="2">
        <v>20154.567999999999</v>
      </c>
      <c r="E72" s="2">
        <v>19915.695</v>
      </c>
      <c r="F72" s="2">
        <v>20722.937999999998</v>
      </c>
      <c r="G72" s="1"/>
      <c r="H72" s="2">
        <f t="shared" si="3"/>
        <v>-1536.4320000000007</v>
      </c>
      <c r="J72" s="14">
        <f t="shared" si="4"/>
        <v>-0.80856203258283432</v>
      </c>
      <c r="L72" s="1"/>
      <c r="M72" s="1"/>
      <c r="N72" s="1"/>
      <c r="O72" s="1"/>
      <c r="P72" s="1"/>
      <c r="Q72" s="1"/>
    </row>
    <row r="73" spans="2:17" x14ac:dyDescent="0.25">
      <c r="B73" s="1">
        <v>25568.5</v>
      </c>
      <c r="C73" s="9">
        <f t="shared" si="5"/>
        <v>70</v>
      </c>
      <c r="D73" s="2">
        <v>20149.395</v>
      </c>
      <c r="E73" s="2">
        <v>19913.026999999998</v>
      </c>
      <c r="F73" s="2">
        <v>20712.02</v>
      </c>
      <c r="G73" s="1"/>
      <c r="H73" s="2">
        <f t="shared" si="3"/>
        <v>-1541.6049999999996</v>
      </c>
      <c r="J73" s="14">
        <f t="shared" si="4"/>
        <v>-0.81128437330116754</v>
      </c>
      <c r="L73" s="1"/>
      <c r="M73" s="1"/>
      <c r="N73" s="1"/>
      <c r="O73" s="1"/>
      <c r="P73" s="1"/>
      <c r="Q73" s="1"/>
    </row>
    <row r="74" spans="2:17" x14ac:dyDescent="0.25">
      <c r="B74" s="1">
        <v>25933.75</v>
      </c>
      <c r="C74" s="9">
        <f t="shared" si="5"/>
        <v>71</v>
      </c>
      <c r="D74" s="2">
        <v>20144.289000000001</v>
      </c>
      <c r="E74" s="2">
        <v>19910.400000000001</v>
      </c>
      <c r="F74" s="2">
        <v>20701.205000000002</v>
      </c>
      <c r="G74" s="1"/>
      <c r="H74" s="2">
        <f t="shared" si="3"/>
        <v>-1546.7109999999993</v>
      </c>
      <c r="J74" s="14">
        <f t="shared" si="4"/>
        <v>-0.81397145462879394</v>
      </c>
      <c r="L74" s="1"/>
      <c r="M74" s="1"/>
      <c r="N74" s="1"/>
      <c r="O74" s="1"/>
      <c r="P74" s="1"/>
      <c r="Q74" s="1"/>
    </row>
    <row r="75" spans="2:17" x14ac:dyDescent="0.25">
      <c r="B75" s="1">
        <v>26299</v>
      </c>
      <c r="C75" s="9">
        <f t="shared" si="5"/>
        <v>72</v>
      </c>
      <c r="D75" s="2">
        <v>20139.241999999998</v>
      </c>
      <c r="E75" s="2">
        <v>19907.812000000002</v>
      </c>
      <c r="F75" s="2">
        <v>20690.506000000001</v>
      </c>
      <c r="G75" s="1"/>
      <c r="H75" s="2">
        <f t="shared" si="3"/>
        <v>-1551.7580000000016</v>
      </c>
      <c r="J75" s="14">
        <f t="shared" si="4"/>
        <v>-0.81662748664221696</v>
      </c>
      <c r="L75" s="1"/>
      <c r="M75" s="1"/>
      <c r="N75" s="1"/>
      <c r="O75" s="1"/>
      <c r="P75" s="1"/>
      <c r="Q75" s="1"/>
    </row>
    <row r="76" spans="2:17" x14ac:dyDescent="0.25">
      <c r="B76" s="1">
        <v>26664.25</v>
      </c>
      <c r="C76" s="9">
        <f t="shared" si="5"/>
        <v>73</v>
      </c>
      <c r="D76" s="2">
        <v>20134.258000000002</v>
      </c>
      <c r="E76" s="2">
        <v>19905.261999999999</v>
      </c>
      <c r="F76" s="2">
        <v>20679.934000000001</v>
      </c>
      <c r="G76" s="1"/>
      <c r="H76" s="2">
        <f t="shared" si="3"/>
        <v>-1556.7419999999984</v>
      </c>
      <c r="J76" s="14">
        <f t="shared" si="4"/>
        <v>-0.81925036430318088</v>
      </c>
      <c r="L76" s="1"/>
      <c r="M76" s="1"/>
      <c r="N76" s="1"/>
      <c r="O76" s="1"/>
      <c r="P76" s="1"/>
      <c r="Q76" s="1"/>
    </row>
    <row r="77" spans="2:17" x14ac:dyDescent="0.25">
      <c r="B77" s="1">
        <v>27029.5</v>
      </c>
      <c r="C77" s="9">
        <f t="shared" si="5"/>
        <v>74</v>
      </c>
      <c r="D77" s="2">
        <v>20129.333999999999</v>
      </c>
      <c r="E77" s="2">
        <v>19902.721000000001</v>
      </c>
      <c r="F77" s="2">
        <v>20669.453000000001</v>
      </c>
      <c r="G77" s="1"/>
      <c r="H77" s="2">
        <f t="shared" si="3"/>
        <v>-1561.6660000000011</v>
      </c>
      <c r="J77" s="14">
        <f t="shared" si="4"/>
        <v>-0.82184166639038037</v>
      </c>
      <c r="L77" s="1"/>
      <c r="M77" s="1"/>
      <c r="N77" s="1"/>
      <c r="O77" s="1"/>
      <c r="P77" s="1"/>
      <c r="Q77" s="1"/>
    </row>
    <row r="78" spans="2:17" x14ac:dyDescent="0.25">
      <c r="B78" s="1">
        <v>27394.75</v>
      </c>
      <c r="C78" s="9">
        <f t="shared" si="5"/>
        <v>75</v>
      </c>
      <c r="D78" s="2">
        <v>20124.473000000002</v>
      </c>
      <c r="E78" s="2">
        <v>19900.23</v>
      </c>
      <c r="F78" s="2">
        <v>20659.094000000001</v>
      </c>
      <c r="G78" s="1"/>
      <c r="H78" s="2">
        <f t="shared" si="3"/>
        <v>-1566.5269999999982</v>
      </c>
      <c r="J78" s="14">
        <f t="shared" si="4"/>
        <v>-0.82439981412512087</v>
      </c>
      <c r="L78" s="1"/>
      <c r="M78" s="1"/>
      <c r="N78" s="1"/>
      <c r="O78" s="1"/>
      <c r="P78" s="1"/>
      <c r="Q78" s="1"/>
    </row>
    <row r="79" spans="2:17" x14ac:dyDescent="0.25">
      <c r="B79" s="1">
        <v>27760</v>
      </c>
      <c r="C79" s="9">
        <f t="shared" si="5"/>
        <v>76</v>
      </c>
      <c r="D79" s="2">
        <v>20119.657999999999</v>
      </c>
      <c r="E79" s="2">
        <v>19897.761999999999</v>
      </c>
      <c r="F79" s="2">
        <v>20648.84</v>
      </c>
      <c r="G79" s="1"/>
      <c r="H79" s="2">
        <f t="shared" si="3"/>
        <v>-1571.3420000000006</v>
      </c>
      <c r="J79" s="14">
        <f t="shared" si="4"/>
        <v>-0.82693375391997559</v>
      </c>
      <c r="L79" s="1"/>
      <c r="M79" s="1"/>
      <c r="N79" s="1"/>
      <c r="O79" s="1"/>
      <c r="P79" s="1"/>
      <c r="Q79" s="1"/>
    </row>
    <row r="80" spans="2:17" x14ac:dyDescent="0.25">
      <c r="B80" s="1">
        <v>28125.25</v>
      </c>
      <c r="C80" s="9">
        <f t="shared" si="5"/>
        <v>77</v>
      </c>
      <c r="D80" s="2">
        <v>20114.907999999999</v>
      </c>
      <c r="E80" s="2">
        <v>19895.330000000002</v>
      </c>
      <c r="F80" s="2">
        <v>20638.692999999999</v>
      </c>
      <c r="G80" s="1"/>
      <c r="H80" s="2">
        <f t="shared" si="3"/>
        <v>-1576.0920000000006</v>
      </c>
      <c r="J80" s="14">
        <f t="shared" si="4"/>
        <v>-0.82943348684324747</v>
      </c>
      <c r="L80" s="1"/>
      <c r="M80" s="1"/>
      <c r="N80" s="1"/>
      <c r="O80" s="1"/>
      <c r="P80" s="1"/>
      <c r="Q80" s="1"/>
    </row>
    <row r="81" spans="2:17" x14ac:dyDescent="0.25">
      <c r="B81" s="1">
        <v>28490.5</v>
      </c>
      <c r="C81" s="9">
        <f t="shared" si="5"/>
        <v>78</v>
      </c>
      <c r="D81" s="2">
        <v>20110.208999999999</v>
      </c>
      <c r="E81" s="2">
        <v>19892.91</v>
      </c>
      <c r="F81" s="2">
        <v>20628.646000000001</v>
      </c>
      <c r="G81" s="1"/>
      <c r="H81" s="2">
        <f t="shared" si="3"/>
        <v>-1580.7910000000011</v>
      </c>
      <c r="J81" s="14">
        <f t="shared" si="4"/>
        <v>-0.83190638052881716</v>
      </c>
      <c r="L81" s="1"/>
      <c r="M81" s="1"/>
      <c r="N81" s="1"/>
      <c r="O81" s="1"/>
      <c r="P81" s="1"/>
      <c r="Q81" s="1"/>
    </row>
    <row r="82" spans="2:17" x14ac:dyDescent="0.25">
      <c r="B82" s="1">
        <v>28855.75</v>
      </c>
      <c r="C82" s="9">
        <f t="shared" si="5"/>
        <v>79</v>
      </c>
      <c r="D82" s="2">
        <v>20105.565999999999</v>
      </c>
      <c r="E82" s="2">
        <v>19890.539000000001</v>
      </c>
      <c r="F82" s="2">
        <v>20618.706999999999</v>
      </c>
      <c r="G82" s="1"/>
      <c r="H82" s="2">
        <f t="shared" si="3"/>
        <v>-1585.4340000000011</v>
      </c>
      <c r="J82" s="14">
        <f t="shared" si="4"/>
        <v>-0.83434980367887013</v>
      </c>
      <c r="L82" s="1"/>
      <c r="M82" s="1"/>
      <c r="N82" s="1"/>
      <c r="O82" s="1"/>
      <c r="P82" s="1"/>
      <c r="Q82" s="1"/>
    </row>
    <row r="83" spans="2:17" x14ac:dyDescent="0.25">
      <c r="B83" s="1">
        <v>29221</v>
      </c>
      <c r="C83" s="9">
        <f t="shared" si="5"/>
        <v>80</v>
      </c>
      <c r="D83" s="2">
        <v>20100.971000000001</v>
      </c>
      <c r="E83" s="2">
        <v>19888.184000000001</v>
      </c>
      <c r="F83" s="2">
        <v>20608.870999999999</v>
      </c>
      <c r="G83" s="1"/>
      <c r="H83" s="2">
        <f t="shared" si="3"/>
        <v>-1590.0289999999986</v>
      </c>
      <c r="J83" s="14">
        <f t="shared" si="4"/>
        <v>-0.83676796636990758</v>
      </c>
      <c r="L83" s="1"/>
      <c r="M83" s="1"/>
      <c r="N83" s="1"/>
      <c r="O83" s="1"/>
      <c r="P83" s="1"/>
      <c r="Q83" s="1"/>
    </row>
    <row r="84" spans="2:17" x14ac:dyDescent="0.25">
      <c r="B84" s="1">
        <v>29586.25</v>
      </c>
      <c r="C84" s="9">
        <f t="shared" si="5"/>
        <v>81</v>
      </c>
      <c r="D84" s="2">
        <v>20096.436000000002</v>
      </c>
      <c r="E84" s="2">
        <v>19885.855</v>
      </c>
      <c r="F84" s="2">
        <v>20599.141</v>
      </c>
      <c r="G84" s="1"/>
      <c r="H84" s="2">
        <f t="shared" si="3"/>
        <v>-1594.5639999999985</v>
      </c>
      <c r="J84" s="14">
        <f t="shared" si="4"/>
        <v>-0.83915455348717871</v>
      </c>
      <c r="L84" s="1"/>
      <c r="M84" s="1"/>
      <c r="N84" s="1"/>
      <c r="O84" s="1"/>
      <c r="P84" s="1"/>
      <c r="Q84" s="1"/>
    </row>
    <row r="85" spans="2:17" x14ac:dyDescent="0.25">
      <c r="B85" s="1">
        <v>29951.5</v>
      </c>
      <c r="C85" s="9">
        <f t="shared" si="5"/>
        <v>82</v>
      </c>
      <c r="D85" s="2">
        <v>20091.949000000001</v>
      </c>
      <c r="E85" s="2">
        <v>19883.563999999998</v>
      </c>
      <c r="F85" s="2">
        <v>20589.518</v>
      </c>
      <c r="G85" s="1"/>
      <c r="H85" s="2">
        <f t="shared" si="3"/>
        <v>-1599.0509999999995</v>
      </c>
      <c r="J85" s="14">
        <f t="shared" si="4"/>
        <v>-0.84151588014543621</v>
      </c>
      <c r="L85" s="1"/>
      <c r="M85" s="1"/>
      <c r="N85" s="1"/>
      <c r="O85" s="1"/>
      <c r="P85" s="1"/>
      <c r="Q85" s="1"/>
    </row>
    <row r="86" spans="2:17" x14ac:dyDescent="0.25">
      <c r="B86" s="1">
        <v>30316.75</v>
      </c>
      <c r="C86" s="9">
        <f t="shared" si="5"/>
        <v>83</v>
      </c>
      <c r="D86" s="2">
        <v>20087.508000000002</v>
      </c>
      <c r="E86" s="2">
        <v>19881.282999999999</v>
      </c>
      <c r="F86" s="2">
        <v>20579.982</v>
      </c>
      <c r="G86" s="1"/>
      <c r="H86" s="2">
        <f t="shared" si="3"/>
        <v>-1603.4919999999984</v>
      </c>
      <c r="J86" s="14">
        <f t="shared" si="4"/>
        <v>-0.84385299886380416</v>
      </c>
      <c r="L86" s="1"/>
      <c r="M86" s="1"/>
      <c r="N86" s="1"/>
      <c r="O86" s="1"/>
      <c r="P86" s="1"/>
      <c r="Q86" s="1"/>
    </row>
    <row r="87" spans="2:17" x14ac:dyDescent="0.25">
      <c r="B87" s="1">
        <v>30682</v>
      </c>
      <c r="C87" s="9">
        <f t="shared" si="5"/>
        <v>84</v>
      </c>
      <c r="D87" s="2">
        <v>20083.123</v>
      </c>
      <c r="E87" s="2">
        <v>19879.039000000001</v>
      </c>
      <c r="F87" s="2">
        <v>20570.544999999998</v>
      </c>
      <c r="G87" s="1"/>
      <c r="H87" s="2">
        <f t="shared" si="3"/>
        <v>-1607.8770000000004</v>
      </c>
      <c r="J87" s="14">
        <f t="shared" si="4"/>
        <v>-0.84616064704665728</v>
      </c>
      <c r="L87" s="1"/>
      <c r="M87" s="1"/>
      <c r="N87" s="1"/>
      <c r="O87" s="1"/>
      <c r="P87" s="1"/>
      <c r="Q87" s="1"/>
    </row>
    <row r="88" spans="2:17" x14ac:dyDescent="0.25">
      <c r="B88" s="1">
        <v>31047.25</v>
      </c>
      <c r="C88" s="9">
        <f t="shared" si="5"/>
        <v>85</v>
      </c>
      <c r="D88" s="2">
        <v>20078.789000000001</v>
      </c>
      <c r="E88" s="2">
        <v>19876.811000000002</v>
      </c>
      <c r="F88" s="2">
        <v>20561.205000000002</v>
      </c>
      <c r="G88" s="1"/>
      <c r="H88" s="2">
        <f t="shared" si="3"/>
        <v>-1612.2109999999993</v>
      </c>
      <c r="J88" s="14">
        <f t="shared" si="4"/>
        <v>-0.8484414559918062</v>
      </c>
      <c r="L88" s="1"/>
      <c r="M88" s="1"/>
      <c r="N88" s="1"/>
      <c r="O88" s="1"/>
      <c r="P88" s="1"/>
      <c r="Q88" s="1"/>
    </row>
    <row r="89" spans="2:17" x14ac:dyDescent="0.25">
      <c r="B89" s="1">
        <v>31412.5</v>
      </c>
      <c r="C89" s="9">
        <f t="shared" si="5"/>
        <v>86</v>
      </c>
      <c r="D89" s="2">
        <v>20074.488000000001</v>
      </c>
      <c r="E89" s="2">
        <v>19874.609</v>
      </c>
      <c r="F89" s="2">
        <v>20551.969000000001</v>
      </c>
      <c r="G89" s="1"/>
      <c r="H89" s="2">
        <f t="shared" si="3"/>
        <v>-1616.5119999999988</v>
      </c>
      <c r="J89" s="14">
        <f t="shared" si="4"/>
        <v>-0.8507048983713833</v>
      </c>
      <c r="L89" s="1"/>
      <c r="M89" s="1"/>
      <c r="N89" s="1"/>
      <c r="O89" s="1"/>
      <c r="P89" s="1"/>
      <c r="Q89" s="1"/>
    </row>
    <row r="90" spans="2:17" x14ac:dyDescent="0.25">
      <c r="B90" s="1">
        <v>31777.75</v>
      </c>
      <c r="C90" s="9">
        <f t="shared" si="5"/>
        <v>87</v>
      </c>
      <c r="D90" s="2">
        <v>20070.243999999999</v>
      </c>
      <c r="E90" s="2">
        <v>19872.436000000002</v>
      </c>
      <c r="F90" s="2">
        <v>20542.828000000001</v>
      </c>
      <c r="G90" s="1"/>
      <c r="H90" s="2">
        <f t="shared" si="3"/>
        <v>-1620.7560000000012</v>
      </c>
      <c r="J90" s="14">
        <f t="shared" si="4"/>
        <v>-0.85293834395588264</v>
      </c>
      <c r="L90" s="1"/>
      <c r="M90" s="1"/>
      <c r="N90" s="1"/>
      <c r="O90" s="1"/>
      <c r="P90" s="1"/>
      <c r="Q90" s="1"/>
    </row>
    <row r="91" spans="2:17" x14ac:dyDescent="0.25">
      <c r="B91" s="1">
        <v>32143</v>
      </c>
      <c r="C91" s="9">
        <f t="shared" si="5"/>
        <v>88</v>
      </c>
      <c r="D91" s="2">
        <v>20066.050999999999</v>
      </c>
      <c r="E91" s="2">
        <v>19870.289000000001</v>
      </c>
      <c r="F91" s="2">
        <v>20533.771000000001</v>
      </c>
      <c r="G91" s="1"/>
      <c r="H91" s="2">
        <f t="shared" si="3"/>
        <v>-1624.9490000000005</v>
      </c>
      <c r="J91" s="14">
        <f t="shared" si="4"/>
        <v>-0.8551449503026779</v>
      </c>
      <c r="L91" s="1"/>
      <c r="M91" s="1"/>
      <c r="N91" s="1"/>
      <c r="O91" s="1"/>
      <c r="P91" s="1"/>
      <c r="Q91" s="1"/>
    </row>
    <row r="92" spans="2:17" x14ac:dyDescent="0.25">
      <c r="B92" s="1">
        <v>32508.25</v>
      </c>
      <c r="C92" s="9">
        <f t="shared" si="5"/>
        <v>89</v>
      </c>
      <c r="D92" s="2">
        <v>20061.883000000002</v>
      </c>
      <c r="E92" s="2">
        <v>19868.16</v>
      </c>
      <c r="F92" s="2">
        <v>20524.826000000001</v>
      </c>
      <c r="G92" s="1"/>
      <c r="H92" s="2">
        <f t="shared" si="3"/>
        <v>-1629.1169999999984</v>
      </c>
      <c r="J92" s="14">
        <f t="shared" si="4"/>
        <v>-0.85733840016040241</v>
      </c>
      <c r="L92" s="1"/>
      <c r="M92" s="1"/>
      <c r="N92" s="1"/>
      <c r="O92" s="1"/>
      <c r="P92" s="1"/>
      <c r="Q92" s="1"/>
    </row>
    <row r="93" spans="2:17" x14ac:dyDescent="0.25">
      <c r="B93" s="1">
        <v>32873.5</v>
      </c>
      <c r="C93" s="9">
        <f t="shared" si="5"/>
        <v>90</v>
      </c>
      <c r="D93" s="2">
        <v>20057.775000000001</v>
      </c>
      <c r="E93" s="2">
        <v>19866.053</v>
      </c>
      <c r="F93" s="2">
        <v>20515.965</v>
      </c>
      <c r="G93" s="1"/>
      <c r="H93" s="2">
        <f t="shared" si="3"/>
        <v>-1633.2249999999985</v>
      </c>
      <c r="J93" s="14">
        <f t="shared" si="4"/>
        <v>-0.85950027444436061</v>
      </c>
      <c r="L93" s="1"/>
      <c r="M93" s="1"/>
      <c r="N93" s="1"/>
      <c r="O93" s="1"/>
      <c r="P93" s="1"/>
      <c r="Q93" s="1"/>
    </row>
    <row r="94" spans="2:17" x14ac:dyDescent="0.25">
      <c r="B94" s="1">
        <v>33238.75</v>
      </c>
      <c r="C94" s="9">
        <f t="shared" si="5"/>
        <v>91</v>
      </c>
      <c r="D94" s="2">
        <v>20053.710999999999</v>
      </c>
      <c r="E94" s="2">
        <v>19863.986000000001</v>
      </c>
      <c r="F94" s="2">
        <v>20507.188999999998</v>
      </c>
      <c r="G94" s="1"/>
      <c r="H94" s="2">
        <f t="shared" si="3"/>
        <v>-1637.2890000000007</v>
      </c>
      <c r="J94" s="14">
        <f t="shared" si="4"/>
        <v>-0.86163899330755689</v>
      </c>
      <c r="L94" s="1"/>
      <c r="M94" s="1"/>
      <c r="N94" s="1"/>
      <c r="O94" s="1"/>
      <c r="P94" s="1"/>
      <c r="Q94" s="1"/>
    </row>
    <row r="95" spans="2:17" x14ac:dyDescent="0.25">
      <c r="B95" s="1">
        <v>33604</v>
      </c>
      <c r="C95" s="9">
        <f t="shared" si="5"/>
        <v>92</v>
      </c>
      <c r="D95" s="2">
        <v>20049.68</v>
      </c>
      <c r="E95" s="2">
        <v>19861.923999999999</v>
      </c>
      <c r="F95" s="2">
        <v>20498.516</v>
      </c>
      <c r="G95" s="1"/>
      <c r="H95" s="2">
        <f t="shared" si="3"/>
        <v>-1641.3199999999997</v>
      </c>
      <c r="J95" s="14">
        <f t="shared" si="4"/>
        <v>-0.86376034560517934</v>
      </c>
      <c r="L95" s="1"/>
      <c r="M95" s="1"/>
      <c r="N95" s="1"/>
      <c r="O95" s="1"/>
      <c r="P95" s="1"/>
      <c r="Q95" s="1"/>
    </row>
    <row r="96" spans="2:17" x14ac:dyDescent="0.25">
      <c r="B96" s="1">
        <v>33969.25</v>
      </c>
      <c r="C96" s="9">
        <f t="shared" si="5"/>
        <v>93</v>
      </c>
      <c r="D96" s="2">
        <v>20045.710999999999</v>
      </c>
      <c r="E96" s="2">
        <v>19859.879000000001</v>
      </c>
      <c r="F96" s="2">
        <v>20489.923999999999</v>
      </c>
      <c r="G96" s="1"/>
      <c r="H96" s="2">
        <f t="shared" si="3"/>
        <v>-1645.2890000000007</v>
      </c>
      <c r="J96" s="14">
        <f t="shared" si="4"/>
        <v>-0.8658490698099095</v>
      </c>
      <c r="L96" s="1"/>
      <c r="M96" s="1"/>
      <c r="N96" s="1"/>
      <c r="O96" s="1"/>
      <c r="P96" s="1"/>
      <c r="Q96" s="1"/>
    </row>
    <row r="97" spans="2:17" x14ac:dyDescent="0.25">
      <c r="B97" s="1">
        <v>34334.5</v>
      </c>
      <c r="C97" s="9">
        <f t="shared" si="5"/>
        <v>94</v>
      </c>
      <c r="D97" s="2">
        <v>20041.763999999999</v>
      </c>
      <c r="E97" s="2">
        <v>19857.865000000002</v>
      </c>
      <c r="F97" s="2">
        <v>20481.425999999999</v>
      </c>
      <c r="G97" s="1"/>
      <c r="H97" s="2">
        <f t="shared" si="3"/>
        <v>-1649.2360000000008</v>
      </c>
      <c r="J97" s="14">
        <f t="shared" si="4"/>
        <v>-0.86792621630425781</v>
      </c>
      <c r="L97" s="1"/>
      <c r="M97" s="1"/>
      <c r="N97" s="1"/>
      <c r="O97" s="1"/>
      <c r="P97" s="1"/>
      <c r="Q97" s="1"/>
    </row>
    <row r="98" spans="2:17" x14ac:dyDescent="0.25">
      <c r="B98" s="1">
        <v>34699.75</v>
      </c>
      <c r="C98" s="9">
        <f t="shared" si="5"/>
        <v>95</v>
      </c>
      <c r="D98" s="2">
        <v>20037.875</v>
      </c>
      <c r="E98" s="2">
        <v>19855.865000000002</v>
      </c>
      <c r="F98" s="2">
        <v>20473.011999999999</v>
      </c>
      <c r="G98" s="1"/>
      <c r="H98" s="2">
        <f t="shared" si="3"/>
        <v>-1653.125</v>
      </c>
      <c r="J98" s="14">
        <f t="shared" si="4"/>
        <v>-0.86997283974396356</v>
      </c>
      <c r="L98" s="1"/>
      <c r="M98" s="1"/>
      <c r="N98" s="1"/>
      <c r="O98" s="1"/>
      <c r="P98" s="1"/>
      <c r="Q98" s="1"/>
    </row>
    <row r="99" spans="2:17" x14ac:dyDescent="0.25">
      <c r="B99" s="1">
        <v>35065</v>
      </c>
      <c r="C99" s="9">
        <f t="shared" si="5"/>
        <v>96</v>
      </c>
      <c r="D99" s="2">
        <v>20034.02</v>
      </c>
      <c r="E99" s="2">
        <v>19853.898000000001</v>
      </c>
      <c r="F99" s="2">
        <v>20464.686000000002</v>
      </c>
      <c r="G99" s="1"/>
      <c r="H99" s="2">
        <f t="shared" si="3"/>
        <v>-1656.9799999999996</v>
      </c>
      <c r="J99" s="14">
        <f t="shared" si="4"/>
        <v>-0.87200157035853454</v>
      </c>
      <c r="L99" s="1"/>
      <c r="M99" s="1"/>
      <c r="N99" s="1"/>
      <c r="O99" s="1"/>
      <c r="P99" s="1"/>
      <c r="Q99" s="1"/>
    </row>
    <row r="100" spans="2:17" x14ac:dyDescent="0.25">
      <c r="B100" s="1">
        <v>35430.25</v>
      </c>
      <c r="C100" s="9">
        <f t="shared" si="5"/>
        <v>97</v>
      </c>
      <c r="D100" s="2">
        <v>20030.215</v>
      </c>
      <c r="E100" s="2">
        <v>19851.947</v>
      </c>
      <c r="F100" s="2">
        <v>20456.440999999999</v>
      </c>
      <c r="G100" s="1"/>
      <c r="H100" s="2">
        <f t="shared" si="3"/>
        <v>-1660.7849999999999</v>
      </c>
      <c r="J100" s="14">
        <f t="shared" si="4"/>
        <v>-0.87400398799496615</v>
      </c>
      <c r="L100" s="1"/>
      <c r="M100" s="1"/>
      <c r="N100" s="1"/>
      <c r="O100" s="1"/>
      <c r="P100" s="1"/>
      <c r="Q100" s="1"/>
    </row>
    <row r="101" spans="2:17" x14ac:dyDescent="0.25">
      <c r="B101" s="1">
        <v>35795.5</v>
      </c>
      <c r="C101" s="9">
        <f t="shared" si="5"/>
        <v>98</v>
      </c>
      <c r="D101" s="2">
        <v>20026.432000000001</v>
      </c>
      <c r="E101" s="2">
        <v>19850.021000000001</v>
      </c>
      <c r="F101" s="2">
        <v>20448.287</v>
      </c>
      <c r="G101" s="1"/>
      <c r="H101" s="2">
        <f t="shared" si="3"/>
        <v>-1664.5679999999993</v>
      </c>
      <c r="J101" s="14">
        <f t="shared" si="4"/>
        <v>-0.87599482792101591</v>
      </c>
      <c r="L101" s="1"/>
      <c r="M101" s="1"/>
      <c r="N101" s="1"/>
      <c r="O101" s="1"/>
      <c r="P101" s="1"/>
      <c r="Q101" s="1"/>
    </row>
    <row r="102" spans="2:17" x14ac:dyDescent="0.25">
      <c r="B102" s="1">
        <v>36160.75</v>
      </c>
      <c r="C102" s="9">
        <f t="shared" si="5"/>
        <v>99</v>
      </c>
      <c r="D102" s="2">
        <v>20022.701000000001</v>
      </c>
      <c r="E102" s="2">
        <v>19848.107</v>
      </c>
      <c r="F102" s="2">
        <v>20440.219000000001</v>
      </c>
      <c r="G102" s="1"/>
      <c r="H102" s="2">
        <f t="shared" si="3"/>
        <v>-1668.2989999999991</v>
      </c>
      <c r="J102" s="14">
        <f t="shared" si="4"/>
        <v>-0.87795830234980043</v>
      </c>
      <c r="L102" s="1"/>
      <c r="M102" s="1"/>
      <c r="N102" s="1"/>
      <c r="O102" s="1"/>
      <c r="P102" s="1"/>
      <c r="Q102" s="1"/>
    </row>
    <row r="103" spans="2:17" x14ac:dyDescent="0.25">
      <c r="B103" s="1">
        <v>36526</v>
      </c>
      <c r="C103" s="9">
        <f t="shared" si="5"/>
        <v>100</v>
      </c>
      <c r="D103" s="2">
        <v>20019.016</v>
      </c>
      <c r="E103" s="2">
        <v>19846.210999999999</v>
      </c>
      <c r="F103" s="2">
        <v>20432.232</v>
      </c>
      <c r="G103" s="1"/>
      <c r="H103" s="2">
        <f t="shared" si="3"/>
        <v>-1671.9840000000004</v>
      </c>
      <c r="J103" s="14">
        <f t="shared" si="4"/>
        <v>-0.8798975688386973</v>
      </c>
      <c r="L103" s="1"/>
      <c r="M103" s="1"/>
      <c r="N103" s="1"/>
      <c r="O103" s="1"/>
      <c r="P103" s="1"/>
      <c r="Q103" s="1"/>
    </row>
    <row r="104" spans="2:17" x14ac:dyDescent="0.25">
      <c r="B104" s="1">
        <v>36891.25</v>
      </c>
      <c r="C104" s="9">
        <f t="shared" si="5"/>
        <v>101</v>
      </c>
      <c r="D104" s="2">
        <v>20015.359</v>
      </c>
      <c r="E104" s="2">
        <v>19844.346000000001</v>
      </c>
      <c r="F104" s="2">
        <v>20424.335999999999</v>
      </c>
      <c r="G104" s="1"/>
      <c r="H104" s="2">
        <f t="shared" si="3"/>
        <v>-1675.6409999999996</v>
      </c>
      <c r="J104" s="14">
        <f t="shared" si="4"/>
        <v>-0.88182210005983486</v>
      </c>
      <c r="L104" s="1"/>
      <c r="M104" s="1"/>
      <c r="N104" s="1"/>
      <c r="O104" s="1"/>
      <c r="P104" s="1"/>
      <c r="Q104" s="1"/>
    </row>
    <row r="105" spans="2:17" x14ac:dyDescent="0.25">
      <c r="B105" s="1">
        <v>37256.5</v>
      </c>
      <c r="C105" s="9">
        <f t="shared" si="5"/>
        <v>102</v>
      </c>
      <c r="D105" s="2">
        <v>20011.741999999998</v>
      </c>
      <c r="E105" s="2">
        <v>19842.506000000001</v>
      </c>
      <c r="F105" s="2">
        <v>20416.523000000001</v>
      </c>
      <c r="G105" s="1"/>
      <c r="H105" s="2">
        <f t="shared" si="3"/>
        <v>-1679.2580000000016</v>
      </c>
      <c r="J105" s="14">
        <f t="shared" si="4"/>
        <v>-0.88372558089846209</v>
      </c>
      <c r="L105" s="1"/>
      <c r="M105" s="1"/>
      <c r="N105" s="1"/>
      <c r="O105" s="1"/>
      <c r="P105" s="1"/>
      <c r="Q105" s="1"/>
    </row>
    <row r="106" spans="2:17" x14ac:dyDescent="0.25">
      <c r="B106" s="1">
        <v>37621.75</v>
      </c>
      <c r="C106" s="9">
        <f t="shared" si="5"/>
        <v>103</v>
      </c>
      <c r="D106" s="2">
        <v>20008.162</v>
      </c>
      <c r="E106" s="2">
        <v>19840.673999999999</v>
      </c>
      <c r="F106" s="2">
        <v>20408.763999999999</v>
      </c>
      <c r="G106" s="1"/>
      <c r="H106" s="2">
        <f t="shared" si="3"/>
        <v>-1682.8379999999997</v>
      </c>
      <c r="J106" s="14">
        <f t="shared" si="4"/>
        <v>-0.8856095901332639</v>
      </c>
      <c r="L106" s="1"/>
      <c r="M106" s="1"/>
      <c r="N106" s="1"/>
      <c r="O106" s="1"/>
      <c r="P106" s="1"/>
      <c r="Q106" s="1"/>
    </row>
    <row r="107" spans="2:17" x14ac:dyDescent="0.25">
      <c r="B107" s="1">
        <v>37987</v>
      </c>
      <c r="C107" s="9">
        <f t="shared" si="5"/>
        <v>104</v>
      </c>
      <c r="D107" s="2">
        <v>20004.623</v>
      </c>
      <c r="E107" s="2">
        <v>19838.863000000001</v>
      </c>
      <c r="F107" s="2">
        <v>20401.105</v>
      </c>
      <c r="G107" s="1"/>
      <c r="H107" s="2">
        <f t="shared" si="3"/>
        <v>-1686.3770000000004</v>
      </c>
      <c r="J107" s="14">
        <f t="shared" si="4"/>
        <v>-0.88747202272599257</v>
      </c>
      <c r="L107" s="1"/>
      <c r="M107" s="1"/>
      <c r="N107" s="1"/>
      <c r="O107" s="1"/>
      <c r="P107" s="1"/>
      <c r="Q107" s="1"/>
    </row>
    <row r="108" spans="2:17" x14ac:dyDescent="0.25">
      <c r="B108" s="1">
        <v>38352.25</v>
      </c>
      <c r="C108" s="9">
        <f t="shared" si="5"/>
        <v>105</v>
      </c>
      <c r="D108" s="2">
        <v>20001.113000000001</v>
      </c>
      <c r="E108" s="2">
        <v>19837.063999999998</v>
      </c>
      <c r="F108" s="2">
        <v>20393.521000000001</v>
      </c>
      <c r="G108" s="1"/>
      <c r="H108" s="2">
        <f t="shared" si="3"/>
        <v>-1689.8869999999988</v>
      </c>
      <c r="J108" s="14">
        <f t="shared" si="4"/>
        <v>-0.8893191937913989</v>
      </c>
      <c r="L108" s="1"/>
      <c r="M108" s="1"/>
      <c r="N108" s="1"/>
      <c r="O108" s="1"/>
      <c r="P108" s="1"/>
      <c r="Q108" s="1"/>
    </row>
    <row r="109" spans="2:17" x14ac:dyDescent="0.25">
      <c r="B109" s="1">
        <v>38717.5</v>
      </c>
      <c r="C109" s="9">
        <f t="shared" si="5"/>
        <v>106</v>
      </c>
      <c r="D109" s="2">
        <v>19997.651999999998</v>
      </c>
      <c r="E109" s="2">
        <v>19835.291000000001</v>
      </c>
      <c r="F109" s="2">
        <v>20386.018</v>
      </c>
      <c r="G109" s="1"/>
      <c r="H109" s="2">
        <f t="shared" si="3"/>
        <v>-1693.3480000000018</v>
      </c>
      <c r="J109" s="14">
        <f t="shared" si="4"/>
        <v>-0.89114057813823078</v>
      </c>
      <c r="L109" s="1"/>
      <c r="M109" s="1"/>
      <c r="N109" s="1"/>
      <c r="O109" s="1"/>
      <c r="P109" s="1"/>
      <c r="Q109" s="1"/>
    </row>
    <row r="110" spans="2:17" x14ac:dyDescent="0.25">
      <c r="B110" s="1">
        <v>39082.75</v>
      </c>
      <c r="C110" s="9">
        <f t="shared" si="5"/>
        <v>107</v>
      </c>
      <c r="D110" s="2">
        <v>19994.228999999999</v>
      </c>
      <c r="E110" s="2">
        <v>19833.543000000001</v>
      </c>
      <c r="F110" s="2">
        <v>20378.588</v>
      </c>
      <c r="G110" s="1"/>
      <c r="H110" s="2">
        <f t="shared" si="3"/>
        <v>-1696.7710000000006</v>
      </c>
      <c r="J110" s="14">
        <f t="shared" si="4"/>
        <v>-0.8929419646216743</v>
      </c>
      <c r="L110" s="1"/>
      <c r="M110" s="1"/>
      <c r="N110" s="1"/>
      <c r="O110" s="1"/>
      <c r="P110" s="1"/>
      <c r="Q110" s="1"/>
    </row>
    <row r="111" spans="2:17" x14ac:dyDescent="0.25">
      <c r="B111" s="1">
        <v>39448</v>
      </c>
      <c r="C111" s="9">
        <f t="shared" si="5"/>
        <v>108</v>
      </c>
      <c r="D111" s="2">
        <v>19990.822</v>
      </c>
      <c r="E111" s="2">
        <v>19831.798999999999</v>
      </c>
      <c r="F111" s="2">
        <v>20371.232</v>
      </c>
      <c r="G111" s="1"/>
      <c r="H111" s="2">
        <f t="shared" si="3"/>
        <v>-1700.1779999999999</v>
      </c>
      <c r="J111" s="14">
        <f t="shared" si="4"/>
        <v>-0.89473493095211332</v>
      </c>
      <c r="L111" s="1"/>
      <c r="M111" s="1"/>
      <c r="N111" s="1"/>
      <c r="O111" s="1"/>
      <c r="P111" s="1"/>
      <c r="Q111" s="1"/>
    </row>
    <row r="112" spans="2:17" x14ac:dyDescent="0.25">
      <c r="B112" s="1">
        <v>39813.25</v>
      </c>
      <c r="C112" s="9">
        <f t="shared" si="5"/>
        <v>109</v>
      </c>
      <c r="D112" s="2">
        <v>19987.467000000001</v>
      </c>
      <c r="E112" s="2">
        <v>19830.083999999999</v>
      </c>
      <c r="F112" s="2">
        <v>20363.969000000001</v>
      </c>
      <c r="G112" s="1"/>
      <c r="H112" s="2">
        <f t="shared" si="3"/>
        <v>-1703.5329999999994</v>
      </c>
      <c r="J112" s="14">
        <f t="shared" si="4"/>
        <v>-0.89650053178528732</v>
      </c>
      <c r="L112" s="1"/>
      <c r="M112" s="1"/>
      <c r="N112" s="1"/>
      <c r="O112" s="1"/>
      <c r="P112" s="1"/>
      <c r="Q112" s="1"/>
    </row>
    <row r="113" spans="2:17" x14ac:dyDescent="0.25">
      <c r="B113" s="1">
        <v>40178.5</v>
      </c>
      <c r="C113" s="9">
        <f t="shared" si="5"/>
        <v>110</v>
      </c>
      <c r="D113" s="2">
        <v>19984.133000000002</v>
      </c>
      <c r="E113" s="2">
        <v>19828.393</v>
      </c>
      <c r="F113" s="2">
        <v>20356.759999999998</v>
      </c>
      <c r="G113" s="1"/>
      <c r="H113" s="2">
        <f t="shared" si="3"/>
        <v>-1706.8669999999984</v>
      </c>
      <c r="J113" s="14">
        <f t="shared" si="4"/>
        <v>-0.89825508116764219</v>
      </c>
      <c r="L113" s="1"/>
      <c r="M113" s="1"/>
      <c r="N113" s="1"/>
      <c r="O113" s="1"/>
      <c r="P113" s="1"/>
      <c r="Q113" s="1"/>
    </row>
    <row r="114" spans="2:17" x14ac:dyDescent="0.25">
      <c r="B114" s="1">
        <v>40543.75</v>
      </c>
      <c r="C114" s="9">
        <f t="shared" si="5"/>
        <v>111</v>
      </c>
      <c r="D114" s="2">
        <v>19980.853999999999</v>
      </c>
      <c r="E114" s="2">
        <v>19826.706999999999</v>
      </c>
      <c r="F114" s="2">
        <v>20349.638999999999</v>
      </c>
      <c r="G114" s="1"/>
      <c r="H114" s="2">
        <f t="shared" si="3"/>
        <v>-1710.1460000000006</v>
      </c>
      <c r="J114" s="14">
        <f t="shared" si="4"/>
        <v>-0.89998068627404515</v>
      </c>
      <c r="L114" s="1"/>
      <c r="M114" s="1"/>
      <c r="N114" s="1"/>
      <c r="O114" s="1"/>
      <c r="P114" s="1"/>
      <c r="Q114" s="1"/>
    </row>
    <row r="115" spans="2:17" x14ac:dyDescent="0.25">
      <c r="B115" s="1">
        <v>40909</v>
      </c>
      <c r="C115" s="9">
        <f t="shared" si="5"/>
        <v>112</v>
      </c>
      <c r="D115" s="2">
        <v>19977.596000000001</v>
      </c>
      <c r="E115" s="2">
        <v>19825.037</v>
      </c>
      <c r="F115" s="2">
        <v>20342.588</v>
      </c>
      <c r="G115" s="1"/>
      <c r="H115" s="2">
        <f t="shared" si="3"/>
        <v>-1713.4039999999986</v>
      </c>
      <c r="J115" s="14">
        <f t="shared" si="4"/>
        <v>-0.90169523992962719</v>
      </c>
      <c r="L115" s="1"/>
      <c r="M115" s="1"/>
      <c r="N115" s="1"/>
      <c r="O115" s="1"/>
      <c r="P115" s="1"/>
      <c r="Q115" s="1"/>
    </row>
    <row r="116" spans="2:17" x14ac:dyDescent="0.25">
      <c r="B116" s="1">
        <v>41274.25</v>
      </c>
      <c r="C116" s="9">
        <f t="shared" si="5"/>
        <v>113</v>
      </c>
      <c r="D116" s="2">
        <v>19974.373</v>
      </c>
      <c r="E116" s="2">
        <v>19823.386999999999</v>
      </c>
      <c r="F116" s="2">
        <v>20335.601999999999</v>
      </c>
      <c r="G116" s="1"/>
      <c r="H116" s="2">
        <f t="shared" si="3"/>
        <v>-1716.6270000000004</v>
      </c>
      <c r="J116" s="14">
        <f t="shared" si="4"/>
        <v>-0.90339137450051343</v>
      </c>
      <c r="L116" s="1"/>
      <c r="M116" s="1"/>
      <c r="N116" s="1"/>
      <c r="O116" s="1"/>
      <c r="P116" s="1"/>
      <c r="Q116" s="1"/>
    </row>
    <row r="117" spans="2:17" x14ac:dyDescent="0.25">
      <c r="B117" s="1">
        <v>41639.5</v>
      </c>
      <c r="C117" s="9">
        <f t="shared" si="5"/>
        <v>114</v>
      </c>
      <c r="D117" s="2">
        <v>19971.192999999999</v>
      </c>
      <c r="E117" s="2">
        <v>19821.754000000001</v>
      </c>
      <c r="F117" s="2">
        <v>20328.697</v>
      </c>
      <c r="G117" s="1"/>
      <c r="H117" s="2">
        <f t="shared" si="3"/>
        <v>-1719.8070000000007</v>
      </c>
      <c r="J117" s="14">
        <f t="shared" si="4"/>
        <v>-0.90506487991019879</v>
      </c>
      <c r="L117" s="1"/>
      <c r="M117" s="1"/>
      <c r="N117" s="1"/>
      <c r="O117" s="1"/>
      <c r="P117" s="1"/>
      <c r="Q117" s="1"/>
    </row>
    <row r="118" spans="2:17" x14ac:dyDescent="0.25">
      <c r="B118" s="1">
        <v>42004.75</v>
      </c>
      <c r="C118" s="9">
        <f t="shared" si="5"/>
        <v>115</v>
      </c>
      <c r="D118" s="2">
        <v>19968.037</v>
      </c>
      <c r="E118" s="2">
        <v>19820.136999999999</v>
      </c>
      <c r="F118" s="2">
        <v>20321.865000000002</v>
      </c>
      <c r="G118" s="1"/>
      <c r="H118" s="2">
        <f t="shared" si="3"/>
        <v>-1722.9629999999997</v>
      </c>
      <c r="J118" s="14">
        <f t="shared" si="4"/>
        <v>-0.90672575509037645</v>
      </c>
      <c r="L118" s="1"/>
      <c r="M118" s="1"/>
      <c r="N118" s="1"/>
      <c r="O118" s="1"/>
      <c r="P118" s="1"/>
      <c r="Q118" s="1"/>
    </row>
    <row r="119" spans="2:17" x14ac:dyDescent="0.25">
      <c r="B119" s="1">
        <v>42370</v>
      </c>
      <c r="C119" s="9">
        <f t="shared" si="5"/>
        <v>116</v>
      </c>
      <c r="D119" s="2">
        <v>19964.907999999999</v>
      </c>
      <c r="E119" s="2">
        <v>19818.537</v>
      </c>
      <c r="F119" s="2">
        <v>20315.098000000002</v>
      </c>
      <c r="G119" s="1"/>
      <c r="H119" s="2">
        <f t="shared" si="3"/>
        <v>-1726.0920000000006</v>
      </c>
      <c r="J119" s="14">
        <f t="shared" si="4"/>
        <v>-0.90837242126235951</v>
      </c>
      <c r="L119" s="1"/>
      <c r="M119" s="1"/>
      <c r="N119" s="1"/>
      <c r="O119" s="1"/>
      <c r="P119" s="1"/>
      <c r="Q119" s="1"/>
    </row>
    <row r="120" spans="2:17" x14ac:dyDescent="0.25">
      <c r="B120" s="1">
        <v>42735.25</v>
      </c>
      <c r="C120" s="9">
        <f t="shared" si="5"/>
        <v>117</v>
      </c>
      <c r="D120" s="2">
        <v>19961.815999999999</v>
      </c>
      <c r="E120" s="2">
        <v>19816.960999999999</v>
      </c>
      <c r="F120" s="2">
        <v>20308.403999999999</v>
      </c>
      <c r="G120" s="1"/>
      <c r="H120" s="2">
        <f t="shared" si="3"/>
        <v>-1729.1840000000011</v>
      </c>
      <c r="J120" s="14">
        <f t="shared" si="4"/>
        <v>-0.90999961583051914</v>
      </c>
      <c r="L120" s="1"/>
      <c r="M120" s="1"/>
      <c r="N120" s="1"/>
      <c r="O120" s="1"/>
      <c r="P120" s="1"/>
      <c r="Q120" s="1"/>
    </row>
    <row r="121" spans="2:17" x14ac:dyDescent="0.25">
      <c r="B121" s="1">
        <v>43100.5</v>
      </c>
      <c r="C121" s="9">
        <f t="shared" si="5"/>
        <v>118</v>
      </c>
      <c r="D121" s="2">
        <v>19958.759999999998</v>
      </c>
      <c r="E121" s="2">
        <v>19815.400000000001</v>
      </c>
      <c r="F121" s="2">
        <v>20301.776999999998</v>
      </c>
      <c r="G121" s="1"/>
      <c r="H121" s="2">
        <f t="shared" si="3"/>
        <v>-1732.2400000000016</v>
      </c>
      <c r="J121" s="14">
        <f t="shared" si="4"/>
        <v>-0.91160786505441804</v>
      </c>
      <c r="L121" s="1"/>
      <c r="M121" s="1"/>
      <c r="N121" s="1"/>
      <c r="O121" s="1"/>
      <c r="P121" s="1"/>
      <c r="Q121" s="1"/>
    </row>
    <row r="122" spans="2:17" x14ac:dyDescent="0.25">
      <c r="B122" s="1">
        <v>43465.75</v>
      </c>
      <c r="C122" s="9">
        <f t="shared" si="5"/>
        <v>119</v>
      </c>
      <c r="D122" s="2">
        <v>19955.738000000001</v>
      </c>
      <c r="E122" s="2">
        <v>19813.853999999999</v>
      </c>
      <c r="F122" s="2">
        <v>20295.221000000001</v>
      </c>
      <c r="G122" s="1"/>
      <c r="H122" s="2">
        <f t="shared" si="3"/>
        <v>-1735.2619999999988</v>
      </c>
      <c r="J122" s="14">
        <f t="shared" si="4"/>
        <v>-0.9131982214531803</v>
      </c>
      <c r="L122" s="1"/>
      <c r="M122" s="1"/>
      <c r="N122" s="1"/>
      <c r="O122" s="1"/>
      <c r="P122" s="1"/>
      <c r="Q122" s="1"/>
    </row>
    <row r="123" spans="2:17" x14ac:dyDescent="0.25">
      <c r="B123" s="1">
        <v>43831</v>
      </c>
      <c r="C123" s="9">
        <f t="shared" si="5"/>
        <v>120</v>
      </c>
      <c r="D123" s="2">
        <v>19952.738000000001</v>
      </c>
      <c r="E123" s="2">
        <v>19812.322</v>
      </c>
      <c r="F123" s="2">
        <v>20288.732</v>
      </c>
      <c r="G123" s="1"/>
      <c r="H123" s="2">
        <f t="shared" si="3"/>
        <v>-1738.2619999999988</v>
      </c>
      <c r="J123" s="14">
        <f t="shared" si="4"/>
        <v>-0.9147770001415626</v>
      </c>
      <c r="L123" s="1"/>
      <c r="M123" s="1"/>
      <c r="N123" s="1"/>
      <c r="O123" s="1"/>
      <c r="P123" s="1"/>
      <c r="Q123" s="1"/>
    </row>
    <row r="124" spans="2:17" x14ac:dyDescent="0.25">
      <c r="B124" s="1">
        <v>44196.25</v>
      </c>
      <c r="C124" s="9">
        <f t="shared" si="5"/>
        <v>121</v>
      </c>
      <c r="D124" s="2">
        <v>19949.775000000001</v>
      </c>
      <c r="E124" s="2">
        <v>19810.798999999999</v>
      </c>
      <c r="F124" s="2">
        <v>20282.305</v>
      </c>
      <c r="G124" s="1"/>
      <c r="H124" s="2">
        <f t="shared" si="3"/>
        <v>-1741.2249999999985</v>
      </c>
      <c r="J124" s="14">
        <f t="shared" si="4"/>
        <v>-0.91633630722612125</v>
      </c>
      <c r="L124" s="1"/>
      <c r="M124" s="1"/>
      <c r="N124" s="1"/>
      <c r="O124" s="1"/>
      <c r="P124" s="1"/>
      <c r="Q124" s="1"/>
    </row>
    <row r="125" spans="2:17" x14ac:dyDescent="0.25">
      <c r="B125" s="1">
        <v>44561.5</v>
      </c>
      <c r="C125" s="9">
        <f t="shared" si="5"/>
        <v>122</v>
      </c>
      <c r="D125" s="2">
        <v>19946.848000000002</v>
      </c>
      <c r="E125" s="2">
        <v>19809.300999999999</v>
      </c>
      <c r="F125" s="2">
        <v>20275.947</v>
      </c>
      <c r="G125" s="1"/>
      <c r="H125" s="2">
        <f t="shared" si="3"/>
        <v>-1744.1519999999982</v>
      </c>
      <c r="J125" s="14">
        <f t="shared" si="4"/>
        <v>-0.9178766689664194</v>
      </c>
      <c r="L125" s="1"/>
      <c r="M125" s="1"/>
      <c r="N125" s="1"/>
      <c r="O125" s="1"/>
      <c r="P125" s="1"/>
      <c r="Q125" s="1"/>
    </row>
    <row r="126" spans="2:17" x14ac:dyDescent="0.25">
      <c r="B126" s="1">
        <v>44926.75</v>
      </c>
      <c r="C126" s="9">
        <f t="shared" si="5"/>
        <v>123</v>
      </c>
      <c r="D126" s="2">
        <v>19943.937999999998</v>
      </c>
      <c r="E126" s="2">
        <v>19807.815999999999</v>
      </c>
      <c r="F126" s="2">
        <v>20269.655999999999</v>
      </c>
      <c r="G126" s="1"/>
      <c r="H126" s="2">
        <f t="shared" si="3"/>
        <v>-1747.0620000000017</v>
      </c>
      <c r="J126" s="14">
        <f t="shared" si="4"/>
        <v>-0.91940808429415199</v>
      </c>
      <c r="L126" s="1"/>
      <c r="M126" s="1"/>
      <c r="N126" s="1"/>
      <c r="O126" s="1"/>
      <c r="P126" s="1"/>
      <c r="Q126" s="1"/>
    </row>
    <row r="127" spans="2:17" x14ac:dyDescent="0.25">
      <c r="B127" s="1">
        <v>45292</v>
      </c>
      <c r="C127" s="9">
        <f t="shared" si="5"/>
        <v>124</v>
      </c>
      <c r="D127" s="2">
        <v>19941.062000000002</v>
      </c>
      <c r="E127" s="2">
        <v>19806.349999999999</v>
      </c>
      <c r="F127" s="2">
        <v>20263.432000000001</v>
      </c>
      <c r="G127" s="1"/>
      <c r="H127" s="2">
        <f t="shared" si="3"/>
        <v>-1749.9379999999983</v>
      </c>
      <c r="J127" s="14">
        <f t="shared" si="4"/>
        <v>-0.92092160679674595</v>
      </c>
      <c r="L127" s="1"/>
      <c r="M127" s="1"/>
      <c r="N127" s="1"/>
      <c r="O127" s="1"/>
      <c r="P127" s="1"/>
      <c r="Q127" s="1"/>
    </row>
    <row r="128" spans="2:17" x14ac:dyDescent="0.25">
      <c r="B128" s="1">
        <v>45657.25</v>
      </c>
      <c r="C128" s="9">
        <f t="shared" si="5"/>
        <v>125</v>
      </c>
      <c r="D128" s="2">
        <v>19938.224999999999</v>
      </c>
      <c r="E128" s="2">
        <v>19804.900000000001</v>
      </c>
      <c r="F128" s="2">
        <v>20257.258000000002</v>
      </c>
      <c r="G128" s="1"/>
      <c r="H128" s="2">
        <f t="shared" si="3"/>
        <v>-1752.7750000000015</v>
      </c>
      <c r="J128" s="14">
        <f t="shared" si="4"/>
        <v>-0.9224146051763944</v>
      </c>
      <c r="L128" s="1"/>
      <c r="M128" s="1"/>
      <c r="N128" s="1"/>
      <c r="O128" s="1"/>
      <c r="P128" s="1"/>
      <c r="Q128" s="1"/>
    </row>
    <row r="129" spans="2:17" x14ac:dyDescent="0.25">
      <c r="B129" s="1">
        <v>46022.5</v>
      </c>
      <c r="C129" s="9">
        <f t="shared" si="5"/>
        <v>126</v>
      </c>
      <c r="D129" s="2">
        <v>19935.403999999999</v>
      </c>
      <c r="E129" s="2">
        <v>19803.463</v>
      </c>
      <c r="F129" s="2">
        <v>20251.16</v>
      </c>
      <c r="G129" s="1"/>
      <c r="H129" s="2">
        <f t="shared" si="3"/>
        <v>-1755.5960000000014</v>
      </c>
      <c r="J129" s="14">
        <f t="shared" si="4"/>
        <v>-0.92389918340303645</v>
      </c>
      <c r="L129" s="1"/>
      <c r="M129" s="1"/>
      <c r="N129" s="1"/>
      <c r="O129" s="1"/>
      <c r="P129" s="1"/>
      <c r="Q129" s="1"/>
    </row>
    <row r="130" spans="2:17" x14ac:dyDescent="0.25">
      <c r="B130" s="1">
        <v>46387.75</v>
      </c>
      <c r="C130" s="9">
        <f t="shared" si="5"/>
        <v>127</v>
      </c>
      <c r="D130" s="2">
        <v>19932.616999999998</v>
      </c>
      <c r="E130" s="2">
        <v>19802.032999999999</v>
      </c>
      <c r="F130" s="2">
        <v>20245.133000000002</v>
      </c>
      <c r="G130" s="1"/>
      <c r="H130" s="2">
        <f t="shared" si="3"/>
        <v>-1758.3830000000016</v>
      </c>
      <c r="J130" s="14">
        <f t="shared" si="4"/>
        <v>-0.92536586880454375</v>
      </c>
      <c r="L130" s="1"/>
      <c r="M130" s="1"/>
      <c r="N130" s="1"/>
      <c r="O130" s="1"/>
      <c r="P130" s="1"/>
      <c r="Q130" s="1"/>
    </row>
    <row r="131" spans="2:17" x14ac:dyDescent="0.25">
      <c r="B131" s="1">
        <v>46753</v>
      </c>
      <c r="C131" s="9">
        <f t="shared" si="5"/>
        <v>128</v>
      </c>
      <c r="D131" s="2">
        <v>19929.865000000002</v>
      </c>
      <c r="E131" s="2">
        <v>19800.629000000001</v>
      </c>
      <c r="F131" s="2">
        <v>20239.150000000001</v>
      </c>
      <c r="G131" s="1"/>
      <c r="H131" s="2">
        <f t="shared" si="3"/>
        <v>-1761.1349999999984</v>
      </c>
      <c r="J131" s="14">
        <f t="shared" si="4"/>
        <v>-0.92681413512135136</v>
      </c>
      <c r="L131" s="1"/>
      <c r="M131" s="1"/>
      <c r="N131" s="1"/>
      <c r="O131" s="1"/>
      <c r="P131" s="1"/>
      <c r="Q131" s="1"/>
    </row>
    <row r="132" spans="2:17" x14ac:dyDescent="0.25">
      <c r="B132" s="1">
        <v>47118.25</v>
      </c>
      <c r="C132" s="9">
        <f t="shared" si="5"/>
        <v>129</v>
      </c>
      <c r="D132" s="2">
        <v>19927.134999999998</v>
      </c>
      <c r="E132" s="2">
        <v>19799.228999999999</v>
      </c>
      <c r="F132" s="2">
        <v>20233.241999999998</v>
      </c>
      <c r="G132" s="1"/>
      <c r="H132" s="2">
        <f t="shared" ref="H132:H195" si="6">D132-21691</f>
        <v>-1763.8650000000016</v>
      </c>
      <c r="J132" s="14">
        <f t="shared" ref="J132:J195" si="7">H132/$I$3</f>
        <v>-0.92825082372778089</v>
      </c>
      <c r="L132" s="1"/>
      <c r="M132" s="1"/>
      <c r="N132" s="1"/>
      <c r="O132" s="1"/>
      <c r="P132" s="1"/>
      <c r="Q132" s="1"/>
    </row>
    <row r="133" spans="2:17" x14ac:dyDescent="0.25">
      <c r="B133" s="1">
        <v>47483.5</v>
      </c>
      <c r="C133" s="9">
        <f t="shared" ref="C133:C196" si="8">(B133-1)/365.25</f>
        <v>130</v>
      </c>
      <c r="D133" s="2">
        <v>19924.434000000001</v>
      </c>
      <c r="E133" s="2">
        <v>19797.838</v>
      </c>
      <c r="F133" s="2">
        <v>20227.381000000001</v>
      </c>
      <c r="G133" s="1"/>
      <c r="H133" s="2">
        <f t="shared" si="6"/>
        <v>-1766.5659999999989</v>
      </c>
      <c r="J133" s="14">
        <f t="shared" si="7"/>
        <v>-0.9296722508068862</v>
      </c>
      <c r="L133" s="1"/>
      <c r="M133" s="1"/>
      <c r="N133" s="1"/>
      <c r="O133" s="1"/>
      <c r="P133" s="1"/>
      <c r="Q133" s="1"/>
    </row>
    <row r="134" spans="2:17" x14ac:dyDescent="0.25">
      <c r="B134" s="1">
        <v>47848.75</v>
      </c>
      <c r="C134" s="9">
        <f t="shared" si="8"/>
        <v>131</v>
      </c>
      <c r="D134" s="2">
        <v>19921.775000000001</v>
      </c>
      <c r="E134" s="2">
        <v>19796.476999999999</v>
      </c>
      <c r="F134" s="2">
        <v>20221.601999999999</v>
      </c>
      <c r="G134" s="1"/>
      <c r="H134" s="2">
        <f t="shared" si="6"/>
        <v>-1769.2249999999985</v>
      </c>
      <c r="J134" s="14">
        <f t="shared" si="7"/>
        <v>-0.93107157498435555</v>
      </c>
      <c r="L134" s="1"/>
      <c r="M134" s="1"/>
      <c r="N134" s="1"/>
      <c r="O134" s="1"/>
      <c r="P134" s="1"/>
      <c r="Q134" s="1"/>
    </row>
    <row r="135" spans="2:17" x14ac:dyDescent="0.25">
      <c r="B135" s="1">
        <v>48214</v>
      </c>
      <c r="C135" s="9">
        <f t="shared" si="8"/>
        <v>132</v>
      </c>
      <c r="D135" s="2">
        <v>19919.131000000001</v>
      </c>
      <c r="E135" s="2">
        <v>19795.123</v>
      </c>
      <c r="F135" s="2">
        <v>20215.870999999999</v>
      </c>
      <c r="G135" s="1"/>
      <c r="H135" s="2">
        <f t="shared" si="6"/>
        <v>-1771.8689999999988</v>
      </c>
      <c r="J135" s="14">
        <f t="shared" si="7"/>
        <v>-0.93246300526838322</v>
      </c>
      <c r="L135" s="1"/>
      <c r="M135" s="1"/>
      <c r="N135" s="1"/>
      <c r="O135" s="1"/>
      <c r="P135" s="1"/>
      <c r="Q135" s="1"/>
    </row>
    <row r="136" spans="2:17" x14ac:dyDescent="0.25">
      <c r="B136" s="1">
        <v>48579.25</v>
      </c>
      <c r="C136" s="9">
        <f t="shared" si="8"/>
        <v>133</v>
      </c>
      <c r="D136" s="2">
        <v>19916.502</v>
      </c>
      <c r="E136" s="2">
        <v>19793.796999999999</v>
      </c>
      <c r="F136" s="2">
        <v>20210.188999999998</v>
      </c>
      <c r="G136" s="1"/>
      <c r="H136" s="2">
        <f t="shared" si="6"/>
        <v>-1774.4979999999996</v>
      </c>
      <c r="J136" s="14">
        <f t="shared" si="7"/>
        <v>-0.9338465416589693</v>
      </c>
      <c r="L136" s="1"/>
      <c r="M136" s="1"/>
      <c r="N136" s="1"/>
      <c r="O136" s="1"/>
      <c r="P136" s="1"/>
      <c r="Q136" s="1"/>
    </row>
    <row r="137" spans="2:17" x14ac:dyDescent="0.25">
      <c r="B137" s="1">
        <v>48944.5</v>
      </c>
      <c r="C137" s="9">
        <f t="shared" si="8"/>
        <v>134</v>
      </c>
      <c r="D137" s="2">
        <v>19913.919999999998</v>
      </c>
      <c r="E137" s="2">
        <v>19792.473000000002</v>
      </c>
      <c r="F137" s="2">
        <v>20204.578000000001</v>
      </c>
      <c r="G137" s="1"/>
      <c r="H137" s="2">
        <f t="shared" si="6"/>
        <v>-1777.0800000000017</v>
      </c>
      <c r="J137" s="14">
        <f t="shared" si="7"/>
        <v>-0.93520534385010468</v>
      </c>
      <c r="L137" s="1"/>
      <c r="M137" s="1"/>
      <c r="N137" s="1"/>
      <c r="O137" s="1"/>
      <c r="P137" s="1"/>
      <c r="Q137" s="1"/>
    </row>
    <row r="138" spans="2:17" x14ac:dyDescent="0.25">
      <c r="B138" s="1">
        <v>49309.75</v>
      </c>
      <c r="C138" s="9">
        <f t="shared" si="8"/>
        <v>135</v>
      </c>
      <c r="D138" s="2">
        <v>19911.351999999999</v>
      </c>
      <c r="E138" s="2">
        <v>19791.162</v>
      </c>
      <c r="F138" s="2">
        <v>20199.023000000001</v>
      </c>
      <c r="G138" s="1"/>
      <c r="H138" s="2">
        <f t="shared" si="6"/>
        <v>-1779.648000000001</v>
      </c>
      <c r="J138" s="14">
        <f t="shared" si="7"/>
        <v>-0.93655677840735951</v>
      </c>
      <c r="L138" s="1"/>
      <c r="M138" s="1"/>
      <c r="N138" s="1"/>
      <c r="O138" s="1"/>
      <c r="P138" s="1"/>
      <c r="Q138" s="1"/>
    </row>
    <row r="139" spans="2:17" x14ac:dyDescent="0.25">
      <c r="B139" s="1">
        <v>49675</v>
      </c>
      <c r="C139" s="9">
        <f t="shared" si="8"/>
        <v>136</v>
      </c>
      <c r="D139" s="2">
        <v>19908.826000000001</v>
      </c>
      <c r="E139" s="2">
        <v>19789.866999999998</v>
      </c>
      <c r="F139" s="2">
        <v>20193.526999999998</v>
      </c>
      <c r="G139" s="1"/>
      <c r="H139" s="2">
        <f t="shared" si="6"/>
        <v>-1782.1739999999991</v>
      </c>
      <c r="J139" s="14">
        <f t="shared" si="7"/>
        <v>-0.93788611006297629</v>
      </c>
      <c r="L139" s="1"/>
      <c r="M139" s="1"/>
      <c r="N139" s="1"/>
      <c r="O139" s="1"/>
      <c r="P139" s="1"/>
      <c r="Q139" s="1"/>
    </row>
    <row r="140" spans="2:17" x14ac:dyDescent="0.25">
      <c r="B140" s="1">
        <v>50040.25</v>
      </c>
      <c r="C140" s="9">
        <f t="shared" si="8"/>
        <v>137</v>
      </c>
      <c r="D140" s="2">
        <v>19906.311000000002</v>
      </c>
      <c r="E140" s="2">
        <v>19788.57</v>
      </c>
      <c r="F140" s="2">
        <v>20188.085999999999</v>
      </c>
      <c r="G140" s="1"/>
      <c r="H140" s="2">
        <f t="shared" si="6"/>
        <v>-1784.6889999999985</v>
      </c>
      <c r="J140" s="14">
        <f t="shared" si="7"/>
        <v>-0.93920965286340319</v>
      </c>
      <c r="L140" s="1"/>
      <c r="M140" s="1"/>
      <c r="N140" s="1"/>
      <c r="O140" s="1"/>
      <c r="P140" s="1"/>
      <c r="Q140" s="1"/>
    </row>
    <row r="141" spans="2:17" x14ac:dyDescent="0.25">
      <c r="B141" s="1">
        <v>50405.5</v>
      </c>
      <c r="C141" s="9">
        <f t="shared" si="8"/>
        <v>138</v>
      </c>
      <c r="D141" s="2">
        <v>19903.824000000001</v>
      </c>
      <c r="E141" s="2">
        <v>19787.303</v>
      </c>
      <c r="F141" s="2">
        <v>20182.690999999999</v>
      </c>
      <c r="G141" s="1"/>
      <c r="H141" s="2">
        <f t="shared" si="6"/>
        <v>-1787.1759999999995</v>
      </c>
      <c r="J141" s="14">
        <f t="shared" si="7"/>
        <v>-0.94051846039607256</v>
      </c>
      <c r="L141" s="1"/>
      <c r="M141" s="1"/>
      <c r="N141" s="1"/>
      <c r="O141" s="1"/>
      <c r="P141" s="1"/>
      <c r="Q141" s="1"/>
    </row>
    <row r="142" spans="2:17" x14ac:dyDescent="0.25">
      <c r="B142" s="1">
        <v>50770.75</v>
      </c>
      <c r="C142" s="9">
        <f t="shared" si="8"/>
        <v>139</v>
      </c>
      <c r="D142" s="2">
        <v>19901.366999999998</v>
      </c>
      <c r="E142" s="2">
        <v>19786.044999999998</v>
      </c>
      <c r="F142" s="2">
        <v>20177.373</v>
      </c>
      <c r="G142" s="1"/>
      <c r="H142" s="2">
        <f t="shared" si="6"/>
        <v>-1789.6330000000016</v>
      </c>
      <c r="J142" s="14">
        <f t="shared" si="7"/>
        <v>-0.94181148014185867</v>
      </c>
      <c r="L142" s="1"/>
      <c r="M142" s="1"/>
      <c r="N142" s="1"/>
      <c r="O142" s="1"/>
      <c r="P142" s="1"/>
      <c r="Q142" s="1"/>
    </row>
    <row r="143" spans="2:17" x14ac:dyDescent="0.25">
      <c r="B143" s="1">
        <v>51136</v>
      </c>
      <c r="C143" s="9">
        <f t="shared" si="8"/>
        <v>140</v>
      </c>
      <c r="D143" s="2">
        <v>19898.942999999999</v>
      </c>
      <c r="E143" s="2">
        <v>19784.798999999999</v>
      </c>
      <c r="F143" s="2">
        <v>20172.096000000001</v>
      </c>
      <c r="G143" s="1"/>
      <c r="H143" s="2">
        <f t="shared" si="6"/>
        <v>-1792.0570000000007</v>
      </c>
      <c r="J143" s="14">
        <f t="shared" si="7"/>
        <v>-0.94308713332207106</v>
      </c>
      <c r="L143" s="1"/>
      <c r="M143" s="1"/>
      <c r="N143" s="1"/>
      <c r="O143" s="1"/>
      <c r="P143" s="1"/>
      <c r="Q143" s="1"/>
    </row>
    <row r="144" spans="2:17" x14ac:dyDescent="0.25">
      <c r="B144" s="1">
        <v>51501.25</v>
      </c>
      <c r="C144" s="9">
        <f t="shared" si="8"/>
        <v>141</v>
      </c>
      <c r="D144" s="2">
        <v>19896.528999999999</v>
      </c>
      <c r="E144" s="2">
        <v>19783.565999999999</v>
      </c>
      <c r="F144" s="2">
        <v>20166.868999999999</v>
      </c>
      <c r="G144" s="1"/>
      <c r="H144" s="2">
        <f t="shared" si="6"/>
        <v>-1794.4710000000014</v>
      </c>
      <c r="J144" s="14">
        <f t="shared" si="7"/>
        <v>-0.94435752390665639</v>
      </c>
      <c r="L144" s="1"/>
      <c r="M144" s="1"/>
      <c r="N144" s="1"/>
      <c r="O144" s="1"/>
      <c r="P144" s="1"/>
      <c r="Q144" s="1"/>
    </row>
    <row r="145" spans="2:17" x14ac:dyDescent="0.25">
      <c r="B145" s="1">
        <v>51866.5</v>
      </c>
      <c r="C145" s="9">
        <f t="shared" si="8"/>
        <v>142</v>
      </c>
      <c r="D145" s="2">
        <v>19894.145</v>
      </c>
      <c r="E145" s="2">
        <v>19782.348000000002</v>
      </c>
      <c r="F145" s="2">
        <v>20161.701000000001</v>
      </c>
      <c r="G145" s="1"/>
      <c r="H145" s="2">
        <f t="shared" si="6"/>
        <v>-1796.8549999999996</v>
      </c>
      <c r="J145" s="14">
        <f t="shared" si="7"/>
        <v>-0.94561212670435646</v>
      </c>
      <c r="L145" s="1"/>
      <c r="M145" s="1"/>
      <c r="N145" s="1"/>
      <c r="O145" s="1"/>
      <c r="P145" s="1"/>
      <c r="Q145" s="1"/>
    </row>
    <row r="146" spans="2:17" x14ac:dyDescent="0.25">
      <c r="B146" s="1">
        <v>52231.75</v>
      </c>
      <c r="C146" s="9">
        <f t="shared" si="8"/>
        <v>143</v>
      </c>
      <c r="D146" s="2">
        <v>19891.791000000001</v>
      </c>
      <c r="E146" s="2">
        <v>19781.146000000001</v>
      </c>
      <c r="F146" s="2">
        <v>20156.592000000001</v>
      </c>
      <c r="G146" s="1"/>
      <c r="H146" s="2">
        <f t="shared" si="6"/>
        <v>-1799.2089999999989</v>
      </c>
      <c r="J146" s="14">
        <f t="shared" si="7"/>
        <v>-0.94685094171517337</v>
      </c>
      <c r="L146" s="1"/>
      <c r="M146" s="1"/>
      <c r="N146" s="1"/>
      <c r="O146" s="1"/>
      <c r="P146" s="1"/>
      <c r="Q146" s="1"/>
    </row>
    <row r="147" spans="2:17" x14ac:dyDescent="0.25">
      <c r="B147" s="1">
        <v>52597</v>
      </c>
      <c r="C147" s="9">
        <f t="shared" si="8"/>
        <v>144</v>
      </c>
      <c r="D147" s="2">
        <v>19889.445</v>
      </c>
      <c r="E147" s="2">
        <v>19779.956999999999</v>
      </c>
      <c r="F147" s="2">
        <v>20151.530999999999</v>
      </c>
      <c r="G147" s="1"/>
      <c r="H147" s="2">
        <f t="shared" si="6"/>
        <v>-1801.5550000000003</v>
      </c>
      <c r="J147" s="14">
        <f t="shared" si="7"/>
        <v>-0.94808554664948907</v>
      </c>
      <c r="L147" s="1"/>
      <c r="M147" s="1"/>
      <c r="N147" s="1"/>
      <c r="O147" s="1"/>
      <c r="P147" s="1"/>
      <c r="Q147" s="1"/>
    </row>
    <row r="148" spans="2:17" x14ac:dyDescent="0.25">
      <c r="B148" s="1">
        <v>52962.25</v>
      </c>
      <c r="C148" s="9">
        <f t="shared" si="8"/>
        <v>145</v>
      </c>
      <c r="D148" s="2">
        <v>19887.134999999998</v>
      </c>
      <c r="E148" s="2">
        <v>19778.775000000001</v>
      </c>
      <c r="F148" s="2">
        <v>20146.523000000001</v>
      </c>
      <c r="G148" s="1"/>
      <c r="H148" s="2">
        <f t="shared" si="6"/>
        <v>-1803.8650000000016</v>
      </c>
      <c r="J148" s="14">
        <f t="shared" si="7"/>
        <v>-0.94930120623954406</v>
      </c>
      <c r="L148" s="1"/>
      <c r="M148" s="1"/>
      <c r="N148" s="1"/>
      <c r="O148" s="1"/>
      <c r="P148" s="1"/>
      <c r="Q148" s="1"/>
    </row>
    <row r="149" spans="2:17" x14ac:dyDescent="0.25">
      <c r="B149" s="1">
        <v>53327.5</v>
      </c>
      <c r="C149" s="9">
        <f t="shared" si="8"/>
        <v>146</v>
      </c>
      <c r="D149" s="2">
        <v>19884.846000000001</v>
      </c>
      <c r="E149" s="2">
        <v>19777.603999999999</v>
      </c>
      <c r="F149" s="2">
        <v>20141.562000000002</v>
      </c>
      <c r="G149" s="1"/>
      <c r="H149" s="2">
        <f t="shared" si="6"/>
        <v>-1806.1539999999986</v>
      </c>
      <c r="J149" s="14">
        <f t="shared" si="7"/>
        <v>-0.95050581437877812</v>
      </c>
      <c r="L149" s="1"/>
      <c r="M149" s="1"/>
      <c r="N149" s="1"/>
      <c r="O149" s="1"/>
      <c r="P149" s="1"/>
      <c r="Q149" s="1"/>
    </row>
    <row r="150" spans="2:17" x14ac:dyDescent="0.25">
      <c r="B150" s="1">
        <v>53692.75</v>
      </c>
      <c r="C150" s="9">
        <f t="shared" si="8"/>
        <v>147</v>
      </c>
      <c r="D150" s="2">
        <v>19882.594000000001</v>
      </c>
      <c r="E150" s="2">
        <v>19776.449000000001</v>
      </c>
      <c r="F150" s="2">
        <v>20136.66</v>
      </c>
      <c r="G150" s="1"/>
      <c r="H150" s="2">
        <f t="shared" si="6"/>
        <v>-1808.405999999999</v>
      </c>
      <c r="J150" s="14">
        <f t="shared" si="7"/>
        <v>-0.95169095091419065</v>
      </c>
      <c r="L150" s="1"/>
      <c r="M150" s="1"/>
      <c r="N150" s="1"/>
      <c r="O150" s="1"/>
      <c r="P150" s="1"/>
      <c r="Q150" s="1"/>
    </row>
    <row r="151" spans="2:17" x14ac:dyDescent="0.25">
      <c r="B151" s="1">
        <v>54058</v>
      </c>
      <c r="C151" s="9">
        <f t="shared" si="8"/>
        <v>148</v>
      </c>
      <c r="D151" s="2">
        <v>19880.348000000002</v>
      </c>
      <c r="E151" s="2">
        <v>19775.296999999999</v>
      </c>
      <c r="F151" s="2">
        <v>20131.791000000001</v>
      </c>
      <c r="G151" s="1"/>
      <c r="H151" s="2">
        <f t="shared" si="6"/>
        <v>-1810.6519999999982</v>
      </c>
      <c r="J151" s="14">
        <f t="shared" si="7"/>
        <v>-0.95287292989222572</v>
      </c>
      <c r="L151" s="1"/>
      <c r="M151" s="1"/>
      <c r="N151" s="1"/>
      <c r="O151" s="1"/>
      <c r="P151" s="1"/>
      <c r="Q151" s="1"/>
    </row>
    <row r="152" spans="2:17" x14ac:dyDescent="0.25">
      <c r="B152" s="1">
        <v>54423.25</v>
      </c>
      <c r="C152" s="9">
        <f t="shared" si="8"/>
        <v>149</v>
      </c>
      <c r="D152" s="2">
        <v>19878.136999999999</v>
      </c>
      <c r="E152" s="2">
        <v>19774.16</v>
      </c>
      <c r="F152" s="2">
        <v>20126.995999999999</v>
      </c>
      <c r="G152" s="1"/>
      <c r="H152" s="2">
        <f t="shared" si="6"/>
        <v>-1812.8630000000012</v>
      </c>
      <c r="J152" s="14">
        <f t="shared" si="7"/>
        <v>-0.95403648978556499</v>
      </c>
      <c r="L152" s="1"/>
      <c r="M152" s="1"/>
      <c r="N152" s="1"/>
      <c r="O152" s="1"/>
      <c r="P152" s="1"/>
      <c r="Q152" s="1"/>
    </row>
    <row r="153" spans="2:17" x14ac:dyDescent="0.25">
      <c r="B153" s="1">
        <v>54788.5</v>
      </c>
      <c r="C153" s="9">
        <f t="shared" si="8"/>
        <v>150</v>
      </c>
      <c r="D153" s="2">
        <v>19875.936000000002</v>
      </c>
      <c r="E153" s="2">
        <v>19773.046999999999</v>
      </c>
      <c r="F153" s="2">
        <v>20122.234</v>
      </c>
      <c r="G153" s="1"/>
      <c r="H153" s="2">
        <f t="shared" si="6"/>
        <v>-1815.0639999999985</v>
      </c>
      <c r="J153" s="14">
        <f t="shared" si="7"/>
        <v>-0.95519478708327332</v>
      </c>
      <c r="L153" s="1"/>
      <c r="M153" s="1"/>
      <c r="N153" s="1"/>
      <c r="O153" s="1"/>
      <c r="P153" s="1"/>
      <c r="Q153" s="1"/>
    </row>
    <row r="154" spans="2:17" x14ac:dyDescent="0.25">
      <c r="B154" s="1">
        <v>55153.75</v>
      </c>
      <c r="C154" s="9">
        <f t="shared" si="8"/>
        <v>151</v>
      </c>
      <c r="D154" s="2">
        <v>19873.775000000001</v>
      </c>
      <c r="E154" s="2">
        <v>19771.93</v>
      </c>
      <c r="F154" s="2">
        <v>20117.525000000001</v>
      </c>
      <c r="G154" s="1"/>
      <c r="H154" s="2">
        <f t="shared" si="6"/>
        <v>-1817.2249999999985</v>
      </c>
      <c r="J154" s="14">
        <f t="shared" si="7"/>
        <v>-0.95633203399847133</v>
      </c>
      <c r="L154" s="1"/>
      <c r="M154" s="1"/>
      <c r="N154" s="1"/>
      <c r="O154" s="1"/>
      <c r="P154" s="1"/>
      <c r="Q154" s="1"/>
    </row>
    <row r="155" spans="2:17" x14ac:dyDescent="0.25">
      <c r="B155" s="1">
        <v>55519</v>
      </c>
      <c r="C155" s="9">
        <f t="shared" si="8"/>
        <v>152</v>
      </c>
      <c r="D155" s="2">
        <v>19871.625</v>
      </c>
      <c r="E155" s="2">
        <v>19770.831999999999</v>
      </c>
      <c r="F155" s="2">
        <v>20112.870999999999</v>
      </c>
      <c r="G155" s="1"/>
      <c r="H155" s="2">
        <f t="shared" si="6"/>
        <v>-1819.375</v>
      </c>
      <c r="J155" s="14">
        <f t="shared" si="7"/>
        <v>-0.95746349205847936</v>
      </c>
      <c r="L155" s="1"/>
      <c r="M155" s="1"/>
      <c r="N155" s="1"/>
      <c r="O155" s="1"/>
      <c r="P155" s="1"/>
      <c r="Q155" s="1"/>
    </row>
    <row r="156" spans="2:17" x14ac:dyDescent="0.25">
      <c r="B156" s="1">
        <v>55884.25</v>
      </c>
      <c r="C156" s="9">
        <f t="shared" si="8"/>
        <v>153</v>
      </c>
      <c r="D156" s="2">
        <v>19869.509999999998</v>
      </c>
      <c r="E156" s="2">
        <v>19769.75</v>
      </c>
      <c r="F156" s="2">
        <v>20108.254000000001</v>
      </c>
      <c r="G156" s="1"/>
      <c r="H156" s="2">
        <f t="shared" si="6"/>
        <v>-1821.4900000000016</v>
      </c>
      <c r="J156" s="14">
        <f t="shared" si="7"/>
        <v>-0.9585765310337897</v>
      </c>
      <c r="L156" s="1"/>
      <c r="M156" s="1"/>
      <c r="N156" s="1"/>
      <c r="O156" s="1"/>
      <c r="P156" s="1"/>
      <c r="Q156" s="1"/>
    </row>
    <row r="157" spans="2:17" x14ac:dyDescent="0.25">
      <c r="B157" s="1">
        <v>56249.5</v>
      </c>
      <c r="C157" s="9">
        <f t="shared" si="8"/>
        <v>154</v>
      </c>
      <c r="D157" s="2">
        <v>19867.401999999998</v>
      </c>
      <c r="E157" s="2">
        <v>19768.675999999999</v>
      </c>
      <c r="F157" s="2">
        <v>20103.703000000001</v>
      </c>
      <c r="G157" s="1"/>
      <c r="H157" s="2">
        <f t="shared" si="6"/>
        <v>-1823.5980000000018</v>
      </c>
      <c r="J157" s="14">
        <f t="shared" si="7"/>
        <v>-0.95968588619215978</v>
      </c>
      <c r="L157" s="1"/>
      <c r="M157" s="1"/>
      <c r="N157" s="1"/>
      <c r="O157" s="1"/>
      <c r="P157" s="1"/>
      <c r="Q157" s="1"/>
    </row>
    <row r="158" spans="2:17" x14ac:dyDescent="0.25">
      <c r="B158" s="1">
        <v>56614.75</v>
      </c>
      <c r="C158" s="9">
        <f t="shared" si="8"/>
        <v>155</v>
      </c>
      <c r="D158" s="2">
        <v>19865.307000000001</v>
      </c>
      <c r="E158" s="2">
        <v>19767.615000000002</v>
      </c>
      <c r="F158" s="2">
        <v>20099.186000000002</v>
      </c>
      <c r="G158" s="1"/>
      <c r="H158" s="2">
        <f t="shared" si="6"/>
        <v>-1825.6929999999993</v>
      </c>
      <c r="J158" s="14">
        <f t="shared" si="7"/>
        <v>-0.96078839997621202</v>
      </c>
      <c r="L158" s="1"/>
      <c r="M158" s="1"/>
      <c r="N158" s="1"/>
      <c r="O158" s="1"/>
      <c r="P158" s="1"/>
      <c r="Q158" s="1"/>
    </row>
    <row r="159" spans="2:17" x14ac:dyDescent="0.25">
      <c r="B159" s="1">
        <v>56980</v>
      </c>
      <c r="C159" s="9">
        <f t="shared" si="8"/>
        <v>156</v>
      </c>
      <c r="D159" s="2">
        <v>19863.252</v>
      </c>
      <c r="E159" s="2">
        <v>19766.561000000002</v>
      </c>
      <c r="F159" s="2">
        <v>20094.721000000001</v>
      </c>
      <c r="G159" s="1"/>
      <c r="H159" s="2">
        <f t="shared" si="6"/>
        <v>-1827.7479999999996</v>
      </c>
      <c r="J159" s="14">
        <f t="shared" si="7"/>
        <v>-0.96186986337775404</v>
      </c>
      <c r="L159" s="1"/>
      <c r="M159" s="1"/>
      <c r="N159" s="1"/>
      <c r="O159" s="1"/>
      <c r="P159" s="1"/>
      <c r="Q159" s="1"/>
    </row>
    <row r="160" spans="2:17" x14ac:dyDescent="0.25">
      <c r="B160" s="1">
        <v>57345.25</v>
      </c>
      <c r="C160" s="9">
        <f t="shared" si="8"/>
        <v>157</v>
      </c>
      <c r="D160" s="2">
        <v>19861.208999999999</v>
      </c>
      <c r="E160" s="2">
        <v>19765.513999999999</v>
      </c>
      <c r="F160" s="2">
        <v>20090.285</v>
      </c>
      <c r="G160" s="1"/>
      <c r="H160" s="2">
        <f t="shared" si="6"/>
        <v>-1829.7910000000011</v>
      </c>
      <c r="J160" s="14">
        <f t="shared" si="7"/>
        <v>-0.96294501166454305</v>
      </c>
      <c r="L160" s="1"/>
      <c r="M160" s="1"/>
      <c r="N160" s="1"/>
      <c r="O160" s="1"/>
      <c r="P160" s="1"/>
      <c r="Q160" s="1"/>
    </row>
    <row r="161" spans="2:17" x14ac:dyDescent="0.25">
      <c r="B161" s="1">
        <v>57710.5</v>
      </c>
      <c r="C161" s="9">
        <f t="shared" si="8"/>
        <v>158</v>
      </c>
      <c r="D161" s="2">
        <v>19859.184000000001</v>
      </c>
      <c r="E161" s="2">
        <v>19764.482</v>
      </c>
      <c r="F161" s="2">
        <v>20085.907999999999</v>
      </c>
      <c r="G161" s="1"/>
      <c r="H161" s="2">
        <f t="shared" si="6"/>
        <v>-1831.8159999999989</v>
      </c>
      <c r="J161" s="14">
        <f t="shared" si="7"/>
        <v>-0.96401068727919992</v>
      </c>
      <c r="L161" s="1"/>
      <c r="M161" s="1"/>
      <c r="N161" s="1"/>
      <c r="O161" s="1"/>
      <c r="P161" s="1"/>
      <c r="Q161" s="1"/>
    </row>
    <row r="162" spans="2:17" x14ac:dyDescent="0.25">
      <c r="B162" s="1">
        <v>58075.75</v>
      </c>
      <c r="C162" s="9">
        <f t="shared" si="8"/>
        <v>159</v>
      </c>
      <c r="D162" s="2">
        <v>19857.187999999998</v>
      </c>
      <c r="E162" s="2">
        <v>19763.453000000001</v>
      </c>
      <c r="F162" s="2">
        <v>20081.576000000001</v>
      </c>
      <c r="G162" s="1"/>
      <c r="H162" s="2">
        <f t="shared" si="6"/>
        <v>-1833.8120000000017</v>
      </c>
      <c r="J162" s="14">
        <f t="shared" si="7"/>
        <v>-0.96506110136653844</v>
      </c>
      <c r="L162" s="1"/>
      <c r="M162" s="1"/>
      <c r="N162" s="1"/>
      <c r="O162" s="1"/>
      <c r="P162" s="1"/>
      <c r="Q162" s="1"/>
    </row>
    <row r="163" spans="2:17" x14ac:dyDescent="0.25">
      <c r="B163" s="1">
        <v>58441</v>
      </c>
      <c r="C163" s="9">
        <f t="shared" si="8"/>
        <v>160</v>
      </c>
      <c r="D163" s="2">
        <v>19855.224999999999</v>
      </c>
      <c r="E163" s="2">
        <v>19762.445</v>
      </c>
      <c r="F163" s="2">
        <v>20077.291000000001</v>
      </c>
      <c r="G163" s="1"/>
      <c r="H163" s="2">
        <f t="shared" si="6"/>
        <v>-1835.7750000000015</v>
      </c>
      <c r="J163" s="14">
        <f t="shared" si="7"/>
        <v>-0.96609414888830303</v>
      </c>
      <c r="L163" s="1"/>
      <c r="M163" s="1"/>
      <c r="N163" s="1"/>
      <c r="O163" s="1"/>
      <c r="P163" s="1"/>
      <c r="Q163" s="1"/>
    </row>
    <row r="164" spans="2:17" x14ac:dyDescent="0.25">
      <c r="B164" s="1">
        <v>58806.25</v>
      </c>
      <c r="C164" s="9">
        <f t="shared" si="8"/>
        <v>161</v>
      </c>
      <c r="D164" s="2">
        <v>19853.248</v>
      </c>
      <c r="E164" s="2">
        <v>19761.436000000002</v>
      </c>
      <c r="F164" s="2">
        <v>20073.053</v>
      </c>
      <c r="G164" s="1"/>
      <c r="H164" s="2">
        <f t="shared" si="6"/>
        <v>-1837.7520000000004</v>
      </c>
      <c r="J164" s="14">
        <f t="shared" si="7"/>
        <v>-0.96713456404394638</v>
      </c>
      <c r="L164" s="1"/>
      <c r="M164" s="1"/>
      <c r="N164" s="1"/>
      <c r="O164" s="1"/>
      <c r="P164" s="1"/>
      <c r="Q164" s="1"/>
    </row>
    <row r="165" spans="2:17" x14ac:dyDescent="0.25">
      <c r="B165" s="1">
        <v>59171.5</v>
      </c>
      <c r="C165" s="9">
        <f t="shared" si="8"/>
        <v>162</v>
      </c>
      <c r="D165" s="2">
        <v>19851.322</v>
      </c>
      <c r="E165" s="2">
        <v>19760.451000000001</v>
      </c>
      <c r="F165" s="2">
        <v>20068.855</v>
      </c>
      <c r="G165" s="1"/>
      <c r="H165" s="2">
        <f t="shared" si="6"/>
        <v>-1839.6779999999999</v>
      </c>
      <c r="J165" s="14">
        <f t="shared" si="7"/>
        <v>-0.96814813996188753</v>
      </c>
      <c r="L165" s="1"/>
      <c r="M165" s="1"/>
      <c r="N165" s="1"/>
      <c r="O165" s="1"/>
      <c r="P165" s="1"/>
      <c r="Q165" s="1"/>
    </row>
    <row r="166" spans="2:17" x14ac:dyDescent="0.25">
      <c r="B166" s="1">
        <v>59536.75</v>
      </c>
      <c r="C166" s="9">
        <f t="shared" si="8"/>
        <v>163</v>
      </c>
      <c r="D166" s="2">
        <v>19849.403999999999</v>
      </c>
      <c r="E166" s="2">
        <v>19759.471000000001</v>
      </c>
      <c r="F166" s="2">
        <v>20064.686000000002</v>
      </c>
      <c r="G166" s="1"/>
      <c r="H166" s="2">
        <f t="shared" si="6"/>
        <v>-1841.5960000000014</v>
      </c>
      <c r="J166" s="14">
        <f t="shared" si="7"/>
        <v>-0.96915750580332738</v>
      </c>
      <c r="L166" s="1"/>
      <c r="M166" s="1"/>
      <c r="N166" s="1"/>
      <c r="O166" s="1"/>
      <c r="P166" s="1"/>
      <c r="Q166" s="1"/>
    </row>
    <row r="167" spans="2:17" x14ac:dyDescent="0.25">
      <c r="B167" s="1">
        <v>59902</v>
      </c>
      <c r="C167" s="9">
        <f t="shared" si="8"/>
        <v>164</v>
      </c>
      <c r="D167" s="2">
        <v>19847.508000000002</v>
      </c>
      <c r="E167" s="2">
        <v>19758.5</v>
      </c>
      <c r="F167" s="2">
        <v>20060.57</v>
      </c>
      <c r="G167" s="1"/>
      <c r="H167" s="2">
        <f t="shared" si="6"/>
        <v>-1843.4919999999984</v>
      </c>
      <c r="J167" s="14">
        <f t="shared" si="7"/>
        <v>-0.97015529393438338</v>
      </c>
      <c r="L167" s="1"/>
      <c r="M167" s="1"/>
      <c r="N167" s="1"/>
      <c r="O167" s="1"/>
      <c r="P167" s="1"/>
      <c r="Q167" s="1"/>
    </row>
    <row r="168" spans="2:17" x14ac:dyDescent="0.25">
      <c r="B168" s="1">
        <v>60267.25</v>
      </c>
      <c r="C168" s="9">
        <f t="shared" si="8"/>
        <v>165</v>
      </c>
      <c r="D168" s="2">
        <v>19845.627</v>
      </c>
      <c r="E168" s="2">
        <v>19757.537</v>
      </c>
      <c r="F168" s="2">
        <v>20056.5</v>
      </c>
      <c r="G168" s="1"/>
      <c r="H168" s="2">
        <f t="shared" si="6"/>
        <v>-1845.3729999999996</v>
      </c>
      <c r="J168" s="14">
        <f t="shared" si="7"/>
        <v>-0.97114518817199968</v>
      </c>
      <c r="L168" s="1"/>
      <c r="M168" s="1"/>
      <c r="N168" s="1"/>
      <c r="O168" s="1"/>
      <c r="P168" s="1"/>
      <c r="Q168" s="1"/>
    </row>
    <row r="169" spans="2:17" x14ac:dyDescent="0.25">
      <c r="B169" s="1">
        <v>60632.5</v>
      </c>
      <c r="C169" s="9">
        <f t="shared" si="8"/>
        <v>166</v>
      </c>
      <c r="D169" s="2">
        <v>19843.768</v>
      </c>
      <c r="E169" s="2">
        <v>19756.596000000001</v>
      </c>
      <c r="F169" s="2">
        <v>20052.478999999999</v>
      </c>
      <c r="G169" s="1"/>
      <c r="H169" s="2">
        <f t="shared" si="6"/>
        <v>-1847.232</v>
      </c>
      <c r="J169" s="14">
        <f t="shared" si="7"/>
        <v>-0.97212350469923403</v>
      </c>
      <c r="L169" s="1"/>
      <c r="M169" s="1"/>
      <c r="N169" s="1"/>
      <c r="O169" s="1"/>
      <c r="P169" s="1"/>
      <c r="Q169" s="1"/>
    </row>
    <row r="170" spans="2:17" x14ac:dyDescent="0.25">
      <c r="B170" s="1">
        <v>60997.75</v>
      </c>
      <c r="C170" s="9">
        <f t="shared" si="8"/>
        <v>167</v>
      </c>
      <c r="D170" s="2">
        <v>19841.928</v>
      </c>
      <c r="E170" s="2">
        <v>19755.651999999998</v>
      </c>
      <c r="F170" s="2">
        <v>20048.495999999999</v>
      </c>
      <c r="G170" s="1"/>
      <c r="H170" s="2">
        <f t="shared" si="6"/>
        <v>-1849.0720000000001</v>
      </c>
      <c r="J170" s="14">
        <f t="shared" si="7"/>
        <v>-0.9730918222947752</v>
      </c>
      <c r="L170" s="1"/>
      <c r="M170" s="1"/>
      <c r="N170" s="1"/>
      <c r="O170" s="1"/>
      <c r="P170" s="1"/>
      <c r="Q170" s="1"/>
    </row>
    <row r="171" spans="2:17" x14ac:dyDescent="0.25">
      <c r="B171" s="1">
        <v>61363</v>
      </c>
      <c r="C171" s="9">
        <f t="shared" si="8"/>
        <v>168</v>
      </c>
      <c r="D171" s="2">
        <v>19840.109</v>
      </c>
      <c r="E171" s="2">
        <v>19754.723000000002</v>
      </c>
      <c r="F171" s="2">
        <v>20044.539000000001</v>
      </c>
      <c r="G171" s="1"/>
      <c r="H171" s="2">
        <f t="shared" si="6"/>
        <v>-1850.8909999999996</v>
      </c>
      <c r="J171" s="14">
        <f t="shared" si="7"/>
        <v>-0.97404908843949745</v>
      </c>
      <c r="L171" s="1"/>
      <c r="M171" s="1"/>
      <c r="N171" s="1"/>
      <c r="O171" s="1"/>
      <c r="P171" s="1"/>
      <c r="Q171" s="1"/>
    </row>
    <row r="172" spans="2:17" x14ac:dyDescent="0.25">
      <c r="B172" s="1">
        <v>61728.25</v>
      </c>
      <c r="C172" s="9">
        <f t="shared" si="8"/>
        <v>169</v>
      </c>
      <c r="D172" s="2">
        <v>19838.311000000002</v>
      </c>
      <c r="E172" s="2">
        <v>19753.809000000001</v>
      </c>
      <c r="F172" s="2">
        <v>20040.634999999998</v>
      </c>
      <c r="G172" s="1"/>
      <c r="H172" s="2">
        <f t="shared" si="6"/>
        <v>-1852.6889999999985</v>
      </c>
      <c r="J172" s="14">
        <f t="shared" si="7"/>
        <v>-0.97499530313340055</v>
      </c>
      <c r="L172" s="1"/>
      <c r="M172" s="1"/>
      <c r="N172" s="1"/>
      <c r="O172" s="1"/>
      <c r="P172" s="1"/>
      <c r="Q172" s="1"/>
    </row>
    <row r="173" spans="2:17" x14ac:dyDescent="0.25">
      <c r="B173" s="1">
        <v>62093.5</v>
      </c>
      <c r="C173" s="9">
        <f t="shared" si="8"/>
        <v>170</v>
      </c>
      <c r="D173" s="2">
        <v>19836.523000000001</v>
      </c>
      <c r="E173" s="2">
        <v>19752.895</v>
      </c>
      <c r="F173" s="2">
        <v>20036.773000000001</v>
      </c>
      <c r="G173" s="1"/>
      <c r="H173" s="2">
        <f t="shared" si="6"/>
        <v>-1854.476999999999</v>
      </c>
      <c r="J173" s="14">
        <f t="shared" si="7"/>
        <v>-0.9759362552316766</v>
      </c>
      <c r="L173" s="1"/>
      <c r="M173" s="1"/>
      <c r="N173" s="1"/>
      <c r="O173" s="1"/>
      <c r="P173" s="1"/>
      <c r="Q173" s="1"/>
    </row>
    <row r="174" spans="2:17" x14ac:dyDescent="0.25">
      <c r="B174" s="1">
        <v>62458.75</v>
      </c>
      <c r="C174" s="9">
        <f t="shared" si="8"/>
        <v>171</v>
      </c>
      <c r="D174" s="2">
        <v>19834.758000000002</v>
      </c>
      <c r="E174" s="2">
        <v>19751.988000000001</v>
      </c>
      <c r="F174" s="2">
        <v>20032.938999999998</v>
      </c>
      <c r="G174" s="1"/>
      <c r="H174" s="2">
        <f t="shared" si="6"/>
        <v>-1856.2419999999984</v>
      </c>
      <c r="J174" s="14">
        <f t="shared" si="7"/>
        <v>-0.97686510336000787</v>
      </c>
      <c r="L174" s="1"/>
      <c r="M174" s="1"/>
      <c r="N174" s="1"/>
      <c r="O174" s="1"/>
      <c r="P174" s="1"/>
      <c r="Q174" s="1"/>
    </row>
    <row r="175" spans="2:17" x14ac:dyDescent="0.25">
      <c r="B175" s="1">
        <v>62824</v>
      </c>
      <c r="C175" s="9">
        <f t="shared" si="8"/>
        <v>172</v>
      </c>
      <c r="D175" s="2">
        <v>19833.009999999998</v>
      </c>
      <c r="E175" s="2">
        <v>19751.098000000002</v>
      </c>
      <c r="F175" s="2">
        <v>20029.166000000001</v>
      </c>
      <c r="G175" s="1"/>
      <c r="H175" s="2">
        <f t="shared" si="6"/>
        <v>-1857.9900000000016</v>
      </c>
      <c r="J175" s="14">
        <f t="shared" si="7"/>
        <v>-0.97778500507577359</v>
      </c>
      <c r="L175" s="1"/>
      <c r="M175" s="1"/>
      <c r="N175" s="1"/>
      <c r="O175" s="1"/>
      <c r="P175" s="1"/>
      <c r="Q175" s="1"/>
    </row>
    <row r="176" spans="2:17" x14ac:dyDescent="0.25">
      <c r="B176" s="1">
        <v>63189.25</v>
      </c>
      <c r="C176" s="9">
        <f t="shared" si="8"/>
        <v>173</v>
      </c>
      <c r="D176" s="2">
        <v>19831.282999999999</v>
      </c>
      <c r="E176" s="2">
        <v>19750.219000000001</v>
      </c>
      <c r="F176" s="2">
        <v>20025.41</v>
      </c>
      <c r="G176" s="1"/>
      <c r="H176" s="2">
        <f t="shared" si="6"/>
        <v>-1859.7170000000006</v>
      </c>
      <c r="J176" s="14">
        <f t="shared" si="7"/>
        <v>-0.97869385534071851</v>
      </c>
      <c r="L176" s="1"/>
      <c r="M176" s="1"/>
      <c r="N176" s="1"/>
      <c r="O176" s="1"/>
      <c r="P176" s="1"/>
      <c r="Q176" s="1"/>
    </row>
    <row r="177" spans="2:17" x14ac:dyDescent="0.25">
      <c r="B177" s="1">
        <v>63554.5</v>
      </c>
      <c r="C177" s="9">
        <f t="shared" si="8"/>
        <v>174</v>
      </c>
      <c r="D177" s="2">
        <v>19829.578000000001</v>
      </c>
      <c r="E177" s="2">
        <v>19749.34</v>
      </c>
      <c r="F177" s="2">
        <v>20021.692999999999</v>
      </c>
      <c r="G177" s="1"/>
      <c r="H177" s="2">
        <f t="shared" si="6"/>
        <v>-1861.4219999999987</v>
      </c>
      <c r="J177" s="14">
        <f t="shared" si="7"/>
        <v>-0.97959112789528136</v>
      </c>
      <c r="L177" s="1"/>
      <c r="M177" s="1"/>
      <c r="N177" s="1"/>
      <c r="O177" s="1"/>
      <c r="P177" s="1"/>
      <c r="Q177" s="1"/>
    </row>
    <row r="178" spans="2:17" x14ac:dyDescent="0.25">
      <c r="B178" s="1">
        <v>63919.75</v>
      </c>
      <c r="C178" s="9">
        <f t="shared" si="8"/>
        <v>175</v>
      </c>
      <c r="D178" s="2">
        <v>19827.877</v>
      </c>
      <c r="E178" s="2">
        <v>19748.471000000001</v>
      </c>
      <c r="F178" s="2">
        <v>20018.026999999998</v>
      </c>
      <c r="G178" s="1"/>
      <c r="H178" s="2">
        <f t="shared" si="6"/>
        <v>-1863.1229999999996</v>
      </c>
      <c r="J178" s="14">
        <f t="shared" si="7"/>
        <v>-0.9804862954115946</v>
      </c>
      <c r="L178" s="1"/>
      <c r="M178" s="1"/>
      <c r="N178" s="1"/>
      <c r="O178" s="1"/>
      <c r="P178" s="1"/>
      <c r="Q178" s="1"/>
    </row>
    <row r="179" spans="2:17" x14ac:dyDescent="0.25">
      <c r="B179" s="1">
        <v>64285</v>
      </c>
      <c r="C179" s="9">
        <f t="shared" si="8"/>
        <v>176</v>
      </c>
      <c r="D179" s="2">
        <v>19826.213</v>
      </c>
      <c r="E179" s="2">
        <v>19747.613000000001</v>
      </c>
      <c r="F179" s="2">
        <v>20014.391</v>
      </c>
      <c r="G179" s="1"/>
      <c r="H179" s="2">
        <f t="shared" si="6"/>
        <v>-1864.7870000000003</v>
      </c>
      <c r="J179" s="14">
        <f t="shared" si="7"/>
        <v>-0.9813619913240843</v>
      </c>
      <c r="L179" s="1"/>
      <c r="M179" s="1"/>
      <c r="N179" s="1"/>
      <c r="O179" s="1"/>
      <c r="P179" s="1"/>
      <c r="Q179" s="1"/>
    </row>
    <row r="180" spans="2:17" x14ac:dyDescent="0.25">
      <c r="B180" s="1">
        <v>64650.25</v>
      </c>
      <c r="C180" s="9">
        <f t="shared" si="8"/>
        <v>177</v>
      </c>
      <c r="D180" s="2">
        <v>19824.544999999998</v>
      </c>
      <c r="E180" s="2">
        <v>19746.77</v>
      </c>
      <c r="F180" s="2">
        <v>20010.794999999998</v>
      </c>
      <c r="G180" s="1"/>
      <c r="H180" s="2">
        <f t="shared" si="6"/>
        <v>-1866.4550000000017</v>
      </c>
      <c r="J180" s="14">
        <f t="shared" si="7"/>
        <v>-0.98223979227482561</v>
      </c>
      <c r="L180" s="1"/>
      <c r="M180" s="1"/>
      <c r="N180" s="1"/>
      <c r="O180" s="1"/>
      <c r="P180" s="1"/>
      <c r="Q180" s="1"/>
    </row>
    <row r="181" spans="2:17" x14ac:dyDescent="0.25">
      <c r="B181" s="1">
        <v>65015.5</v>
      </c>
      <c r="C181" s="9">
        <f t="shared" si="8"/>
        <v>178</v>
      </c>
      <c r="D181" s="2">
        <v>19822.918000000001</v>
      </c>
      <c r="E181" s="2">
        <v>19745.934000000001</v>
      </c>
      <c r="F181" s="2">
        <v>20007.236000000001</v>
      </c>
      <c r="G181" s="1"/>
      <c r="H181" s="2">
        <f t="shared" si="6"/>
        <v>-1868.0819999999985</v>
      </c>
      <c r="J181" s="14">
        <f t="shared" si="7"/>
        <v>-0.98309601658348988</v>
      </c>
      <c r="L181" s="1"/>
      <c r="M181" s="1"/>
      <c r="N181" s="1"/>
      <c r="O181" s="1"/>
      <c r="P181" s="1"/>
      <c r="Q181" s="1"/>
    </row>
    <row r="182" spans="2:17" x14ac:dyDescent="0.25">
      <c r="B182" s="1">
        <v>65380.75</v>
      </c>
      <c r="C182" s="9">
        <f t="shared" si="8"/>
        <v>179</v>
      </c>
      <c r="D182" s="2">
        <v>19821.287</v>
      </c>
      <c r="E182" s="2">
        <v>19745.094000000001</v>
      </c>
      <c r="F182" s="2">
        <v>20003.726999999999</v>
      </c>
      <c r="G182" s="1"/>
      <c r="H182" s="2">
        <f t="shared" si="6"/>
        <v>-1869.7129999999997</v>
      </c>
      <c r="J182" s="14">
        <f t="shared" si="7"/>
        <v>-0.98395434593040765</v>
      </c>
      <c r="L182" s="1"/>
      <c r="M182" s="1"/>
      <c r="N182" s="1"/>
      <c r="O182" s="1"/>
      <c r="P182" s="1"/>
      <c r="Q182" s="1"/>
    </row>
    <row r="183" spans="2:17" x14ac:dyDescent="0.25">
      <c r="B183" s="1">
        <v>65746</v>
      </c>
      <c r="C183" s="9">
        <f t="shared" si="8"/>
        <v>180</v>
      </c>
      <c r="D183" s="2">
        <v>19819.673999999999</v>
      </c>
      <c r="E183" s="2">
        <v>19744.280999999999</v>
      </c>
      <c r="F183" s="2">
        <v>20000.234</v>
      </c>
      <c r="G183" s="1"/>
      <c r="H183" s="2">
        <f t="shared" si="6"/>
        <v>-1871.3260000000009</v>
      </c>
      <c r="J183" s="14">
        <f t="shared" si="7"/>
        <v>-0.98480320260519516</v>
      </c>
      <c r="L183" s="1"/>
      <c r="M183" s="1"/>
      <c r="N183" s="1"/>
      <c r="O183" s="1"/>
      <c r="P183" s="1"/>
      <c r="Q183" s="1"/>
    </row>
    <row r="184" spans="2:17" x14ac:dyDescent="0.25">
      <c r="B184" s="1">
        <v>66111.25</v>
      </c>
      <c r="C184" s="9">
        <f t="shared" si="8"/>
        <v>181</v>
      </c>
      <c r="D184" s="2">
        <v>19818.088</v>
      </c>
      <c r="E184" s="2">
        <v>19743.467000000001</v>
      </c>
      <c r="F184" s="2">
        <v>19996.782999999999</v>
      </c>
      <c r="G184" s="1"/>
      <c r="H184" s="2">
        <f t="shared" si="6"/>
        <v>-1872.9120000000003</v>
      </c>
      <c r="J184" s="14">
        <f t="shared" si="7"/>
        <v>-0.98563785027178619</v>
      </c>
      <c r="L184" s="1"/>
      <c r="M184" s="1"/>
      <c r="N184" s="1"/>
      <c r="O184" s="1"/>
      <c r="P184" s="1"/>
      <c r="Q184" s="1"/>
    </row>
    <row r="185" spans="2:17" x14ac:dyDescent="0.25">
      <c r="B185" s="1">
        <v>66476.5</v>
      </c>
      <c r="C185" s="9">
        <f t="shared" si="8"/>
        <v>182</v>
      </c>
      <c r="D185" s="2">
        <v>19816.509999999998</v>
      </c>
      <c r="E185" s="2">
        <v>19742.66</v>
      </c>
      <c r="F185" s="2">
        <v>19993.366999999998</v>
      </c>
      <c r="G185" s="1"/>
      <c r="H185" s="2">
        <f t="shared" si="6"/>
        <v>-1874.4900000000016</v>
      </c>
      <c r="J185" s="14">
        <f t="shared" si="7"/>
        <v>-0.9864682878618759</v>
      </c>
      <c r="L185" s="1"/>
      <c r="M185" s="1"/>
      <c r="N185" s="1"/>
      <c r="O185" s="1"/>
      <c r="P185" s="1"/>
      <c r="Q185" s="1"/>
    </row>
    <row r="186" spans="2:17" x14ac:dyDescent="0.25">
      <c r="B186" s="1">
        <v>66841.75</v>
      </c>
      <c r="C186" s="9">
        <f t="shared" si="8"/>
        <v>183</v>
      </c>
      <c r="D186" s="2">
        <v>19814.953000000001</v>
      </c>
      <c r="E186" s="2">
        <v>19741.877</v>
      </c>
      <c r="F186" s="2">
        <v>19989.991999999998</v>
      </c>
      <c r="G186" s="1"/>
      <c r="H186" s="2">
        <f t="shared" si="6"/>
        <v>-1876.0469999999987</v>
      </c>
      <c r="J186" s="14">
        <f t="shared" si="7"/>
        <v>-0.98728767400114481</v>
      </c>
      <c r="L186" s="1"/>
      <c r="M186" s="1"/>
      <c r="N186" s="1"/>
      <c r="O186" s="1"/>
      <c r="P186" s="1"/>
      <c r="Q186" s="1"/>
    </row>
    <row r="187" spans="2:17" x14ac:dyDescent="0.25">
      <c r="B187" s="1">
        <v>67207</v>
      </c>
      <c r="C187" s="9">
        <f t="shared" si="8"/>
        <v>184</v>
      </c>
      <c r="D187" s="2">
        <v>19813.412</v>
      </c>
      <c r="E187" s="2">
        <v>19741.081999999999</v>
      </c>
      <c r="F187" s="2">
        <v>19986.643</v>
      </c>
      <c r="G187" s="1"/>
      <c r="H187" s="2">
        <f t="shared" si="6"/>
        <v>-1877.5879999999997</v>
      </c>
      <c r="J187" s="14">
        <f t="shared" si="7"/>
        <v>-0.98809863998741099</v>
      </c>
      <c r="L187" s="1"/>
      <c r="M187" s="1"/>
      <c r="N187" s="1"/>
      <c r="O187" s="1"/>
      <c r="P187" s="1"/>
      <c r="Q187" s="1"/>
    </row>
    <row r="188" spans="2:17" x14ac:dyDescent="0.25">
      <c r="B188" s="1">
        <v>67572.25</v>
      </c>
      <c r="C188" s="9">
        <f t="shared" si="8"/>
        <v>185</v>
      </c>
      <c r="D188" s="2">
        <v>19811.893</v>
      </c>
      <c r="E188" s="2">
        <v>19740.303</v>
      </c>
      <c r="F188" s="2">
        <v>19983.338</v>
      </c>
      <c r="G188" s="1"/>
      <c r="H188" s="2">
        <f t="shared" si="6"/>
        <v>-1879.107</v>
      </c>
      <c r="J188" s="14">
        <f t="shared" si="7"/>
        <v>-0.98889802826329531</v>
      </c>
      <c r="L188" s="1"/>
      <c r="M188" s="1"/>
      <c r="N188" s="1"/>
      <c r="O188" s="1"/>
      <c r="P188" s="1"/>
      <c r="Q188" s="1"/>
    </row>
    <row r="189" spans="2:17" x14ac:dyDescent="0.25">
      <c r="B189" s="1">
        <v>67937.5</v>
      </c>
      <c r="C189" s="9">
        <f t="shared" si="8"/>
        <v>186</v>
      </c>
      <c r="D189" s="2">
        <v>19810.373</v>
      </c>
      <c r="E189" s="2">
        <v>19739.52</v>
      </c>
      <c r="F189" s="2">
        <v>19980.067999999999</v>
      </c>
      <c r="G189" s="1"/>
      <c r="H189" s="2">
        <f t="shared" si="6"/>
        <v>-1880.6270000000004</v>
      </c>
      <c r="J189" s="14">
        <f t="shared" si="7"/>
        <v>-0.98969794279874257</v>
      </c>
      <c r="L189" s="1"/>
      <c r="M189" s="1"/>
      <c r="N189" s="1"/>
      <c r="O189" s="1"/>
      <c r="P189" s="1"/>
      <c r="Q189" s="1"/>
    </row>
    <row r="190" spans="2:17" x14ac:dyDescent="0.25">
      <c r="B190" s="1">
        <v>68302.75</v>
      </c>
      <c r="C190" s="9">
        <f t="shared" si="8"/>
        <v>187</v>
      </c>
      <c r="D190" s="2">
        <v>19808.883000000002</v>
      </c>
      <c r="E190" s="2">
        <v>19738.758000000002</v>
      </c>
      <c r="F190" s="2">
        <v>19976.826000000001</v>
      </c>
      <c r="G190" s="1"/>
      <c r="H190" s="2">
        <f t="shared" si="6"/>
        <v>-1882.1169999999984</v>
      </c>
      <c r="J190" s="14">
        <f t="shared" si="7"/>
        <v>-0.99048206954730467</v>
      </c>
      <c r="L190" s="1"/>
      <c r="M190" s="1"/>
      <c r="N190" s="1"/>
      <c r="O190" s="1"/>
      <c r="P190" s="1"/>
      <c r="Q190" s="1"/>
    </row>
    <row r="191" spans="2:17" x14ac:dyDescent="0.25">
      <c r="B191" s="1">
        <v>68668</v>
      </c>
      <c r="C191" s="9">
        <f t="shared" si="8"/>
        <v>188</v>
      </c>
      <c r="D191" s="2">
        <v>19807.403999999999</v>
      </c>
      <c r="E191" s="2">
        <v>19738.006000000001</v>
      </c>
      <c r="F191" s="2">
        <v>19973.613000000001</v>
      </c>
      <c r="G191" s="1"/>
      <c r="H191" s="2">
        <f t="shared" si="6"/>
        <v>-1883.5960000000014</v>
      </c>
      <c r="J191" s="14">
        <f t="shared" si="7"/>
        <v>-0.99126040744067878</v>
      </c>
      <c r="L191" s="1"/>
      <c r="M191" s="1"/>
      <c r="N191" s="1"/>
      <c r="O191" s="1"/>
      <c r="P191" s="1"/>
      <c r="Q191" s="1"/>
    </row>
    <row r="192" spans="2:17" x14ac:dyDescent="0.25">
      <c r="B192" s="1">
        <v>69033.25</v>
      </c>
      <c r="C192" s="9">
        <f t="shared" si="8"/>
        <v>189</v>
      </c>
      <c r="D192" s="2">
        <v>19805.942999999999</v>
      </c>
      <c r="E192" s="2">
        <v>19737.243999999999</v>
      </c>
      <c r="F192" s="2">
        <v>19970.432000000001</v>
      </c>
      <c r="G192" s="1"/>
      <c r="H192" s="2">
        <f t="shared" si="6"/>
        <v>-1885.0570000000007</v>
      </c>
      <c r="J192" s="14">
        <f t="shared" si="7"/>
        <v>-0.99202927266192054</v>
      </c>
      <c r="L192" s="1"/>
      <c r="M192" s="1"/>
      <c r="N192" s="1"/>
      <c r="O192" s="1"/>
      <c r="P192" s="1"/>
      <c r="Q192" s="1"/>
    </row>
    <row r="193" spans="2:17" x14ac:dyDescent="0.25">
      <c r="B193" s="1">
        <v>69398.5</v>
      </c>
      <c r="C193" s="9">
        <f t="shared" si="8"/>
        <v>190</v>
      </c>
      <c r="D193" s="2">
        <v>19804.495999999999</v>
      </c>
      <c r="E193" s="2">
        <v>19736.508000000002</v>
      </c>
      <c r="F193" s="2">
        <v>19967.293000000001</v>
      </c>
      <c r="G193" s="1"/>
      <c r="H193" s="2">
        <f t="shared" si="6"/>
        <v>-1886.5040000000008</v>
      </c>
      <c r="J193" s="14">
        <f t="shared" si="7"/>
        <v>-0.99279077024928364</v>
      </c>
      <c r="L193" s="1"/>
      <c r="M193" s="1"/>
      <c r="N193" s="1"/>
      <c r="O193" s="1"/>
      <c r="P193" s="1"/>
      <c r="Q193" s="1"/>
    </row>
    <row r="194" spans="2:17" x14ac:dyDescent="0.25">
      <c r="B194" s="1">
        <v>69763.75</v>
      </c>
      <c r="C194" s="9">
        <f t="shared" si="8"/>
        <v>191</v>
      </c>
      <c r="D194" s="2">
        <v>19803.059000000001</v>
      </c>
      <c r="E194" s="2">
        <v>19735.775000000001</v>
      </c>
      <c r="F194" s="2">
        <v>19964.186000000002</v>
      </c>
      <c r="G194" s="1"/>
      <c r="H194" s="2">
        <f t="shared" si="6"/>
        <v>-1887.9409999999989</v>
      </c>
      <c r="J194" s="14">
        <f t="shared" si="7"/>
        <v>-0.99354700524101769</v>
      </c>
      <c r="L194" s="1"/>
      <c r="M194" s="1"/>
      <c r="N194" s="1"/>
      <c r="O194" s="1"/>
      <c r="P194" s="1"/>
      <c r="Q194" s="1"/>
    </row>
    <row r="195" spans="2:17" x14ac:dyDescent="0.25">
      <c r="B195" s="1">
        <v>70129</v>
      </c>
      <c r="C195" s="9">
        <f t="shared" si="8"/>
        <v>192</v>
      </c>
      <c r="D195" s="2">
        <v>19801.645</v>
      </c>
      <c r="E195" s="2">
        <v>19735.053</v>
      </c>
      <c r="F195" s="2">
        <v>19961.103999999999</v>
      </c>
      <c r="G195" s="1"/>
      <c r="H195" s="2">
        <f t="shared" si="6"/>
        <v>-1889.3549999999996</v>
      </c>
      <c r="J195" s="14">
        <f t="shared" si="7"/>
        <v>-0.99429113626280885</v>
      </c>
      <c r="L195" s="1"/>
      <c r="M195" s="1"/>
      <c r="N195" s="1"/>
      <c r="O195" s="1"/>
      <c r="P195" s="1"/>
      <c r="Q195" s="1"/>
    </row>
    <row r="196" spans="2:17" x14ac:dyDescent="0.25">
      <c r="B196" s="1">
        <v>70494.25</v>
      </c>
      <c r="C196" s="9">
        <f t="shared" si="8"/>
        <v>193</v>
      </c>
      <c r="D196" s="2">
        <v>19800.234</v>
      </c>
      <c r="E196" s="2">
        <v>19734.335999999999</v>
      </c>
      <c r="F196" s="2">
        <v>19958.057000000001</v>
      </c>
      <c r="G196" s="1"/>
      <c r="H196" s="2">
        <f t="shared" ref="H196:H203" si="9">D196-21691</f>
        <v>-1890.7659999999996</v>
      </c>
      <c r="J196" s="14">
        <f t="shared" ref="J196:J203" si="10">H196/$I$3</f>
        <v>-0.99503368850591134</v>
      </c>
      <c r="L196" s="1"/>
      <c r="M196" s="1"/>
      <c r="N196" s="1"/>
      <c r="O196" s="1"/>
      <c r="P196" s="1"/>
      <c r="Q196" s="1"/>
    </row>
    <row r="197" spans="2:17" x14ac:dyDescent="0.25">
      <c r="B197" s="1">
        <v>70859.5</v>
      </c>
      <c r="C197" s="9">
        <f t="shared" ref="C197:C203" si="11">(B197-1)/365.25</f>
        <v>194</v>
      </c>
      <c r="D197" s="2">
        <v>19798.849999999999</v>
      </c>
      <c r="E197" s="2">
        <v>19733.625</v>
      </c>
      <c r="F197" s="2">
        <v>19955.044999999998</v>
      </c>
      <c r="G197" s="1"/>
      <c r="H197" s="2">
        <f t="shared" si="9"/>
        <v>-1892.1500000000015</v>
      </c>
      <c r="J197" s="14">
        <f t="shared" si="10"/>
        <v>-0.99576203174081934</v>
      </c>
      <c r="L197" s="1"/>
      <c r="M197" s="1"/>
      <c r="N197" s="1"/>
      <c r="O197" s="1"/>
      <c r="P197" s="1"/>
      <c r="Q197" s="1"/>
    </row>
    <row r="198" spans="2:17" x14ac:dyDescent="0.25">
      <c r="B198" s="1">
        <v>71224.75</v>
      </c>
      <c r="C198" s="9">
        <f t="shared" si="11"/>
        <v>195</v>
      </c>
      <c r="D198" s="2">
        <v>19797.465</v>
      </c>
      <c r="E198" s="2">
        <v>19732.923999999999</v>
      </c>
      <c r="F198" s="2">
        <v>19952.057000000001</v>
      </c>
      <c r="G198" s="1"/>
      <c r="H198" s="2">
        <f t="shared" si="9"/>
        <v>-1893.5349999999999</v>
      </c>
      <c r="J198" s="14">
        <f t="shared" si="10"/>
        <v>-0.99649090123528827</v>
      </c>
      <c r="L198" s="1"/>
      <c r="M198" s="1"/>
      <c r="N198" s="1"/>
      <c r="O198" s="1"/>
      <c r="P198" s="1"/>
      <c r="Q198" s="1"/>
    </row>
    <row r="199" spans="2:17" x14ac:dyDescent="0.25">
      <c r="B199" s="1">
        <v>71590</v>
      </c>
      <c r="C199" s="9">
        <f t="shared" si="11"/>
        <v>196</v>
      </c>
      <c r="D199" s="2">
        <v>19796.109</v>
      </c>
      <c r="E199" s="2">
        <v>19732.232</v>
      </c>
      <c r="F199" s="2">
        <v>19949.109</v>
      </c>
      <c r="G199" s="1"/>
      <c r="H199" s="2">
        <f t="shared" si="9"/>
        <v>-1894.8909999999996</v>
      </c>
      <c r="J199" s="14">
        <f t="shared" si="10"/>
        <v>-0.99720450920243697</v>
      </c>
      <c r="L199" s="1"/>
      <c r="M199" s="1"/>
      <c r="N199" s="1"/>
      <c r="O199" s="1"/>
      <c r="P199" s="1"/>
      <c r="Q199" s="1"/>
    </row>
    <row r="200" spans="2:17" x14ac:dyDescent="0.25">
      <c r="B200" s="1">
        <v>71955.25</v>
      </c>
      <c r="C200" s="9">
        <f t="shared" si="11"/>
        <v>197</v>
      </c>
      <c r="D200" s="2">
        <v>19794.756000000001</v>
      </c>
      <c r="E200" s="2">
        <v>19731.535</v>
      </c>
      <c r="F200" s="2">
        <v>19946.184000000001</v>
      </c>
      <c r="G200" s="1"/>
      <c r="H200" s="2">
        <f t="shared" si="9"/>
        <v>-1896.2439999999988</v>
      </c>
      <c r="J200" s="14">
        <f t="shared" si="10"/>
        <v>-0.99791653839089689</v>
      </c>
      <c r="L200" s="1"/>
      <c r="M200" s="1"/>
      <c r="N200" s="1"/>
      <c r="O200" s="1"/>
      <c r="P200" s="1"/>
      <c r="Q200" s="1"/>
    </row>
    <row r="201" spans="2:17" x14ac:dyDescent="0.25">
      <c r="B201" s="1">
        <v>72320.5</v>
      </c>
      <c r="C201" s="9">
        <f t="shared" si="11"/>
        <v>198</v>
      </c>
      <c r="D201" s="2">
        <v>19793.423999999999</v>
      </c>
      <c r="E201" s="2">
        <v>19730.859</v>
      </c>
      <c r="F201" s="2">
        <v>19943.291000000001</v>
      </c>
      <c r="G201" s="1"/>
      <c r="H201" s="2">
        <f t="shared" si="9"/>
        <v>-1897.5760000000009</v>
      </c>
      <c r="J201" s="14">
        <f t="shared" si="10"/>
        <v>-0.99861751612853977</v>
      </c>
      <c r="L201" s="1"/>
      <c r="M201" s="1"/>
      <c r="N201" s="1"/>
      <c r="O201" s="1"/>
      <c r="P201" s="1"/>
      <c r="Q201" s="1"/>
    </row>
    <row r="202" spans="2:17" x14ac:dyDescent="0.25">
      <c r="B202" s="1">
        <v>72685.75</v>
      </c>
      <c r="C202" s="9">
        <f t="shared" si="11"/>
        <v>199</v>
      </c>
      <c r="D202" s="2">
        <v>19792.101999999999</v>
      </c>
      <c r="E202" s="2">
        <v>19730.171999999999</v>
      </c>
      <c r="F202" s="2">
        <v>19940.423999999999</v>
      </c>
      <c r="G202" s="1"/>
      <c r="H202" s="2">
        <f t="shared" si="9"/>
        <v>-1898.898000000001</v>
      </c>
      <c r="J202" s="14">
        <f t="shared" si="10"/>
        <v>-0.9993132312705536</v>
      </c>
      <c r="L202" s="1"/>
      <c r="M202" s="1"/>
      <c r="N202" s="1"/>
      <c r="O202" s="1"/>
      <c r="P202" s="1"/>
    </row>
    <row r="203" spans="2:17" x14ac:dyDescent="0.25">
      <c r="B203" s="1">
        <v>73051</v>
      </c>
      <c r="C203" s="9">
        <f t="shared" si="11"/>
        <v>200</v>
      </c>
      <c r="D203" s="2">
        <v>19790.796999999999</v>
      </c>
      <c r="E203" s="2">
        <v>19729.506000000001</v>
      </c>
      <c r="F203" s="2">
        <v>19937.594000000001</v>
      </c>
      <c r="G203" s="1"/>
      <c r="H203" s="2">
        <f t="shared" si="9"/>
        <v>-1900.2030000000013</v>
      </c>
      <c r="J203" s="14">
        <f t="shared" si="10"/>
        <v>-1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Streamflow</vt:lpstr>
      <vt:lpstr>Gage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 and Phyllis Konikow</dc:creator>
  <cp:lastModifiedBy>LKonikow</cp:lastModifiedBy>
  <dcterms:created xsi:type="dcterms:W3CDTF">2020-03-02T00:39:01Z</dcterms:created>
  <dcterms:modified xsi:type="dcterms:W3CDTF">2020-06-05T19:31:56Z</dcterms:modified>
</cp:coreProperties>
</file>